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5" activeTab="0"/>
  </bookViews>
  <sheets>
    <sheet name="Ergebnisse" sheetId="1" r:id="rId1"/>
    <sheet name="Jungs A-Feld" sheetId="2" r:id="rId2"/>
    <sheet name="VS Jungs" sheetId="3" r:id="rId3"/>
  </sheets>
  <definedNames>
    <definedName name="_xlnm.Print_Titles" localSheetId="2">'VS Jungs'!$1:$1</definedName>
  </definedNames>
  <calcPr fullCalcOnLoad="1"/>
</workbook>
</file>

<file path=xl/sharedStrings.xml><?xml version="1.0" encoding="utf-8"?>
<sst xmlns="http://schemas.openxmlformats.org/spreadsheetml/2006/main" count="1182" uniqueCount="231">
  <si>
    <t>Die Spalte Badminton bezeichnet das Ergebnis aus dem Badmintonturnier.</t>
  </si>
  <si>
    <t>Die Spalte Vielseitigkeit bezeichnet das Ergebnis aus dem Vielseitigkeitsteil.</t>
  </si>
  <si>
    <t>Die Ergebnisse werden zu einem Drittel (Badminton) und zwei Dritteln (Vielseitigkeit) in das Gesamtergebnis eingerechnet.</t>
  </si>
  <si>
    <t>Daraus ergibt sich die Spalte „Badminton (x 2)“ (da ja die 4 Einzelergebnisse aus der Vielseitigkeit bereits eingegangen sind).</t>
  </si>
  <si>
    <t>Die Spalten Badminton (x 2) + Vielseitigkeit werden addiert.</t>
  </si>
  <si>
    <t>Kids mit der geringsten Punktzahl bekommen die beste Platzierung. Bei Gleichstand ist das bessere</t>
  </si>
  <si>
    <t>Vielseitigkeitsergebnis ausschlaggebend.</t>
  </si>
  <si>
    <t>Badminton (x2)</t>
  </si>
  <si>
    <t>Name</t>
  </si>
  <si>
    <t>Vorname</t>
  </si>
  <si>
    <t>Verein</t>
  </si>
  <si>
    <t>Badminton</t>
  </si>
  <si>
    <t>Vielseitigkeit</t>
  </si>
  <si>
    <t xml:space="preserve"> + Vielseitigkeit</t>
  </si>
  <si>
    <t>Platzierung</t>
  </si>
  <si>
    <t xml:space="preserve">Turniersystem: </t>
  </si>
  <si>
    <t xml:space="preserve">jeder gegen jeden auf Zeit </t>
  </si>
  <si>
    <t>Dauer je Runde:</t>
  </si>
  <si>
    <t>jeweils nur ein langer Satz</t>
  </si>
  <si>
    <t>halbes Doppelfeld</t>
  </si>
  <si>
    <t>Runde 1</t>
  </si>
  <si>
    <t>Runde 2</t>
  </si>
  <si>
    <t>Runde 3</t>
  </si>
  <si>
    <t>Runde 4</t>
  </si>
  <si>
    <t>Geb.-Jahr</t>
  </si>
  <si>
    <t>anwesend</t>
  </si>
  <si>
    <t>Gegner</t>
  </si>
  <si>
    <t>"+"</t>
  </si>
  <si>
    <t>"-"</t>
  </si>
  <si>
    <t>Differenz</t>
  </si>
  <si>
    <t>Punkte</t>
  </si>
  <si>
    <t>nach Runde 1</t>
  </si>
  <si>
    <t>nach Runde 2</t>
  </si>
  <si>
    <t>nach Runde 3</t>
  </si>
  <si>
    <t>nach Runde 4</t>
  </si>
  <si>
    <t>A-Feld</t>
  </si>
  <si>
    <t>Station 1</t>
  </si>
  <si>
    <t>Station 2</t>
  </si>
  <si>
    <t>Station 3</t>
  </si>
  <si>
    <t>Station 4</t>
  </si>
  <si>
    <t>Platz</t>
  </si>
  <si>
    <t>"Der Panther"</t>
  </si>
  <si>
    <t>"DER PARCOUR"</t>
  </si>
  <si>
    <t>Gesamtplatzierung</t>
  </si>
  <si>
    <t xml:space="preserve">"Der Torschütze" </t>
  </si>
  <si>
    <t>Rangliste Jungs/ Mädchen</t>
  </si>
  <si>
    <t>Platzierung Gesamt</t>
  </si>
  <si>
    <t>„Der Scharfschütze“</t>
  </si>
  <si>
    <t>Gesamtergebnisse Jungs und Mädels beim 1. VST U9 2016 in Rheinbach</t>
  </si>
  <si>
    <t>Dörschel</t>
  </si>
  <si>
    <t>Mika</t>
  </si>
  <si>
    <t>Barion</t>
  </si>
  <si>
    <t>Nils</t>
  </si>
  <si>
    <t>Schmitz</t>
  </si>
  <si>
    <t>Tim</t>
  </si>
  <si>
    <t xml:space="preserve">Kuhlmann </t>
  </si>
  <si>
    <t>Mattis</t>
  </si>
  <si>
    <t>Reinisch</t>
  </si>
  <si>
    <t>Henning</t>
  </si>
  <si>
    <t>Czekalla</t>
  </si>
  <si>
    <t>Dominik</t>
  </si>
  <si>
    <t>Grutschus</t>
  </si>
  <si>
    <t>Jaron</t>
  </si>
  <si>
    <t xml:space="preserve">Gansen </t>
  </si>
  <si>
    <t>Justus</t>
  </si>
  <si>
    <t>Seel</t>
  </si>
  <si>
    <t>Nikita</t>
  </si>
  <si>
    <t>Wodarz</t>
  </si>
  <si>
    <t>Jan</t>
  </si>
  <si>
    <t>Semsch</t>
  </si>
  <si>
    <t>Vincent</t>
  </si>
  <si>
    <t>Nowok</t>
  </si>
  <si>
    <t>Don</t>
  </si>
  <si>
    <t>Launhardt</t>
  </si>
  <si>
    <t>Finn</t>
  </si>
  <si>
    <t xml:space="preserve">Halswick </t>
  </si>
  <si>
    <t>Julius</t>
  </si>
  <si>
    <t>Pütz</t>
  </si>
  <si>
    <t>Gereon</t>
  </si>
  <si>
    <t>Cronenberg</t>
  </si>
  <si>
    <t>Mats</t>
  </si>
  <si>
    <t>Heiden</t>
  </si>
  <si>
    <t>Arne</t>
  </si>
  <si>
    <t>Pessara</t>
  </si>
  <si>
    <t>Elias</t>
  </si>
  <si>
    <t>von der Lohe</t>
  </si>
  <si>
    <t>Paul</t>
  </si>
  <si>
    <t>Gutenberger</t>
  </si>
  <si>
    <t>Lennart</t>
  </si>
  <si>
    <t>Zumbroich</t>
  </si>
  <si>
    <t>Anton</t>
  </si>
  <si>
    <t>Brinkmann</t>
  </si>
  <si>
    <t>Yannis</t>
  </si>
  <si>
    <t>Lang</t>
  </si>
  <si>
    <t>Tom</t>
  </si>
  <si>
    <t>Andre</t>
  </si>
  <si>
    <t>Luca</t>
  </si>
  <si>
    <t>Henke</t>
  </si>
  <si>
    <t>Bastian</t>
  </si>
  <si>
    <t>Lebl</t>
  </si>
  <si>
    <t>Marek</t>
  </si>
  <si>
    <t>Perings</t>
  </si>
  <si>
    <t>Marc</t>
  </si>
  <si>
    <t>Ackermann</t>
  </si>
  <si>
    <t>Forster</t>
  </si>
  <si>
    <t>Clemens</t>
  </si>
  <si>
    <t>Hannes</t>
  </si>
  <si>
    <t>Jari</t>
  </si>
  <si>
    <t>Ben</t>
  </si>
  <si>
    <t>Schaberick</t>
  </si>
  <si>
    <t>Brämm</t>
  </si>
  <si>
    <t>Linus</t>
  </si>
  <si>
    <t>Steffes</t>
  </si>
  <si>
    <t>Nina</t>
  </si>
  <si>
    <t>Giesler</t>
  </si>
  <si>
    <t>Rappen</t>
  </si>
  <si>
    <t>Pia</t>
  </si>
  <si>
    <t>Roeb</t>
  </si>
  <si>
    <t>Eva</t>
  </si>
  <si>
    <t>Lüttgen</t>
  </si>
  <si>
    <t>Elisa</t>
  </si>
  <si>
    <t>Rezaei</t>
  </si>
  <si>
    <t>Nicole</t>
  </si>
  <si>
    <t>Pusep</t>
  </si>
  <si>
    <t>Kimberly</t>
  </si>
  <si>
    <t>Müller</t>
  </si>
  <si>
    <t>Lisa</t>
  </si>
  <si>
    <t xml:space="preserve">Alsleben </t>
  </si>
  <si>
    <t>Marlit</t>
  </si>
  <si>
    <t>Boos</t>
  </si>
  <si>
    <t xml:space="preserve">Emilia </t>
  </si>
  <si>
    <t>Wagner</t>
  </si>
  <si>
    <t>Theresa</t>
  </si>
  <si>
    <t>Geraldine</t>
  </si>
  <si>
    <t>Kalliope</t>
  </si>
  <si>
    <t>Hermel</t>
  </si>
  <si>
    <t>Fahl</t>
  </si>
  <si>
    <t>Rieke</t>
  </si>
  <si>
    <t>Mercuelot Nunes</t>
  </si>
  <si>
    <t>Morgan</t>
  </si>
  <si>
    <t>Meiser</t>
  </si>
  <si>
    <t>Lea</t>
  </si>
  <si>
    <t>Greuel</t>
  </si>
  <si>
    <t>Clara</t>
  </si>
  <si>
    <t>Ergebnisse Schweizer System Jungs + Mädchen 1. VST U9 2016 in Rheinbach</t>
  </si>
  <si>
    <t>Ergebnisse der Vielseitigkeitsstationen Jungs + Mädchen beim 1. VST U9 2016 in Rheinbach</t>
  </si>
  <si>
    <t>SV Wipperfürth</t>
  </si>
  <si>
    <t>TV Refrath</t>
  </si>
  <si>
    <t>1. BC Düren</t>
  </si>
  <si>
    <t>Bergfr. Leverkusen</t>
  </si>
  <si>
    <t>BC Rheinbach</t>
  </si>
  <si>
    <t>1.BC Beuel</t>
  </si>
  <si>
    <t xml:space="preserve">TuS 05 Oberpleis </t>
  </si>
  <si>
    <t xml:space="preserve">BC Witterschlick </t>
  </si>
  <si>
    <t>MSV Meckenheim</t>
  </si>
  <si>
    <t>1. BC Beuel</t>
  </si>
  <si>
    <t>5 Min.</t>
  </si>
  <si>
    <t>4 Runden</t>
  </si>
  <si>
    <t>0</t>
  </si>
  <si>
    <t>10</t>
  </si>
  <si>
    <t>13-15</t>
  </si>
  <si>
    <t>1</t>
  </si>
  <si>
    <t>9</t>
  </si>
  <si>
    <t>10-12</t>
  </si>
  <si>
    <t>2</t>
  </si>
  <si>
    <t>8</t>
  </si>
  <si>
    <t>7-9</t>
  </si>
  <si>
    <t>3</t>
  </si>
  <si>
    <t>7</t>
  </si>
  <si>
    <t>4-6</t>
  </si>
  <si>
    <t>4</t>
  </si>
  <si>
    <t>6</t>
  </si>
  <si>
    <t>1-3</t>
  </si>
  <si>
    <t>5</t>
  </si>
  <si>
    <t>keine</t>
  </si>
  <si>
    <t>Verlierer</t>
  </si>
  <si>
    <t>Sieger</t>
  </si>
  <si>
    <t>Punktedifferenz</t>
  </si>
  <si>
    <t>Kontrolle</t>
  </si>
  <si>
    <t>Gr.1</t>
  </si>
  <si>
    <t>Gr. 2</t>
  </si>
  <si>
    <t>Gr. 3</t>
  </si>
  <si>
    <t>Gr.4</t>
  </si>
  <si>
    <t>22</t>
  </si>
  <si>
    <t>12</t>
  </si>
  <si>
    <t>17</t>
  </si>
  <si>
    <t>25</t>
  </si>
  <si>
    <t>13</t>
  </si>
  <si>
    <t>23</t>
  </si>
  <si>
    <t>16</t>
  </si>
  <si>
    <t>11</t>
  </si>
  <si>
    <t>28</t>
  </si>
  <si>
    <t>15</t>
  </si>
  <si>
    <t>31</t>
  </si>
  <si>
    <t>21</t>
  </si>
  <si>
    <t>18</t>
  </si>
  <si>
    <t>14</t>
  </si>
  <si>
    <t>24</t>
  </si>
  <si>
    <t>30</t>
  </si>
  <si>
    <t>32</t>
  </si>
  <si>
    <t>27</t>
  </si>
  <si>
    <t>20</t>
  </si>
  <si>
    <t>26</t>
  </si>
  <si>
    <t>29</t>
  </si>
  <si>
    <t>19</t>
  </si>
  <si>
    <t>45</t>
  </si>
  <si>
    <t>44</t>
  </si>
  <si>
    <t>48</t>
  </si>
  <si>
    <t>39</t>
  </si>
  <si>
    <t>40</t>
  </si>
  <si>
    <t>36</t>
  </si>
  <si>
    <t>38</t>
  </si>
  <si>
    <t>34</t>
  </si>
  <si>
    <t>33</t>
  </si>
  <si>
    <t>42</t>
  </si>
  <si>
    <t>43</t>
  </si>
  <si>
    <t>47</t>
  </si>
  <si>
    <t>41</t>
  </si>
  <si>
    <t>35</t>
  </si>
  <si>
    <t>49</t>
  </si>
  <si>
    <t>50</t>
  </si>
  <si>
    <t>37</t>
  </si>
  <si>
    <t>04</t>
  </si>
  <si>
    <t>09</t>
  </si>
  <si>
    <t>46</t>
  </si>
  <si>
    <t>Mairin</t>
  </si>
  <si>
    <t>Platz 18 - 20:</t>
  </si>
  <si>
    <t>Lfd. Nr.</t>
  </si>
  <si>
    <t>beste VS: 78</t>
  </si>
  <si>
    <t>2. beste VS: 132</t>
  </si>
  <si>
    <t>3. beste VS: 136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</si>
</sst>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d/mm/yy;@"/>
    <numFmt numFmtId="166" formatCode="[h]:mm:ss;@"/>
    <numFmt numFmtId="167" formatCode="mm:ss.0;@"/>
    <numFmt numFmtId="168" formatCode="[$-407]dddd\,\ d\.\ mmmm\ yyyy"/>
    <numFmt numFmtId="169" formatCode="h:mm:ss;@"/>
  </numFmts>
  <fonts count="29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Bauhaus 93"/>
      <family val="5"/>
    </font>
    <font>
      <b/>
      <sz val="10"/>
      <color indexed="17"/>
      <name val="Arial"/>
      <family val="2"/>
    </font>
    <font>
      <b/>
      <sz val="10"/>
      <name val="Batavia"/>
      <family val="0"/>
    </font>
    <font>
      <sz val="10"/>
      <name val="Calibri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10"/>
      <name val="Comic Sans MS"/>
      <family val="4"/>
    </font>
    <font>
      <b/>
      <u val="single"/>
      <sz val="14"/>
      <color indexed="10"/>
      <name val="Comic Sans MS"/>
      <family val="4"/>
    </font>
    <font>
      <b/>
      <u val="single"/>
      <sz val="16"/>
      <color indexed="10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Border="0" applyProtection="0">
      <alignment/>
    </xf>
    <xf numFmtId="0" fontId="15" fillId="15" borderId="0" applyNumberFormat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0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9" borderId="16" xfId="0" applyFill="1" applyBorder="1" applyAlignment="1">
      <alignment/>
    </xf>
    <xf numFmtId="0" fontId="0" fillId="20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9" borderId="17" xfId="0" applyFill="1" applyBorder="1" applyAlignment="1">
      <alignment/>
    </xf>
    <xf numFmtId="0" fontId="0" fillId="20" borderId="17" xfId="0" applyFill="1" applyBorder="1" applyAlignment="1">
      <alignment/>
    </xf>
    <xf numFmtId="0" fontId="0" fillId="19" borderId="16" xfId="0" applyNumberFormat="1" applyFill="1" applyBorder="1" applyAlignment="1">
      <alignment/>
    </xf>
    <xf numFmtId="164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3" borderId="16" xfId="0" applyFont="1" applyFill="1" applyBorder="1" applyAlignment="1">
      <alignment horizontal="center" vertical="center"/>
    </xf>
    <xf numFmtId="0" fontId="1" fillId="23" borderId="20" xfId="0" applyFont="1" applyFill="1" applyBorder="1" applyAlignment="1">
      <alignment horizontal="center" vertical="center"/>
    </xf>
    <xf numFmtId="0" fontId="1" fillId="23" borderId="21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49" fontId="0" fillId="23" borderId="17" xfId="0" applyNumberFormat="1" applyFill="1" applyBorder="1" applyAlignment="1">
      <alignment horizontal="center" vertical="center"/>
    </xf>
    <xf numFmtId="1" fontId="0" fillId="23" borderId="17" xfId="0" applyNumberFormat="1" applyFill="1" applyBorder="1" applyAlignment="1">
      <alignment horizontal="center" vertical="center"/>
    </xf>
    <xf numFmtId="1" fontId="0" fillId="23" borderId="22" xfId="0" applyNumberFormat="1" applyFill="1" applyBorder="1" applyAlignment="1">
      <alignment horizontal="center" vertical="center"/>
    </xf>
    <xf numFmtId="1" fontId="0" fillId="23" borderId="23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49" fontId="0" fillId="23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23" borderId="19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ont="1" applyAlignment="1">
      <alignment/>
    </xf>
    <xf numFmtId="167" fontId="0" fillId="22" borderId="17" xfId="0" applyNumberFormat="1" applyFont="1" applyFill="1" applyBorder="1" applyAlignment="1">
      <alignment/>
    </xf>
    <xf numFmtId="167" fontId="0" fillId="22" borderId="16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2" fontId="1" fillId="20" borderId="13" xfId="0" applyNumberFormat="1" applyFont="1" applyFill="1" applyBorder="1" applyAlignment="1">
      <alignment horizontal="center"/>
    </xf>
    <xf numFmtId="167" fontId="0" fillId="22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25" fillId="3" borderId="19" xfId="0" applyFont="1" applyFill="1" applyBorder="1" applyAlignment="1">
      <alignment vertical="center" wrapText="1"/>
    </xf>
    <xf numFmtId="1" fontId="0" fillId="3" borderId="19" xfId="52" applyNumberFormat="1" applyFont="1" applyFill="1" applyBorder="1" applyAlignment="1">
      <alignment horizontal="center" vertical="center"/>
      <protection/>
    </xf>
    <xf numFmtId="0" fontId="0" fillId="3" borderId="19" xfId="52" applyFont="1" applyFill="1" applyBorder="1" applyAlignment="1">
      <alignment horizontal="left" vertical="center"/>
      <protection/>
    </xf>
    <xf numFmtId="0" fontId="25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25" fillId="3" borderId="19" xfId="0" applyFont="1" applyFill="1" applyBorder="1" applyAlignment="1">
      <alignment horizontal="left"/>
    </xf>
    <xf numFmtId="0" fontId="0" fillId="3" borderId="19" xfId="0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>
      <alignment/>
    </xf>
    <xf numFmtId="0" fontId="0" fillId="9" borderId="19" xfId="52" applyFont="1" applyFill="1" applyBorder="1" applyAlignment="1">
      <alignment horizontal="left" vertical="center"/>
      <protection/>
    </xf>
    <xf numFmtId="1" fontId="0" fillId="9" borderId="19" xfId="52" applyNumberFormat="1" applyFont="1" applyFill="1" applyBorder="1" applyAlignment="1">
      <alignment horizontal="center" vertical="center"/>
      <protection/>
    </xf>
    <xf numFmtId="0" fontId="25" fillId="9" borderId="19" xfId="0" applyFont="1" applyFill="1" applyBorder="1" applyAlignment="1">
      <alignment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left"/>
    </xf>
    <xf numFmtId="0" fontId="0" fillId="9" borderId="19" xfId="0" applyFont="1" applyFill="1" applyBorder="1" applyAlignment="1">
      <alignment/>
    </xf>
    <xf numFmtId="0" fontId="0" fillId="9" borderId="19" xfId="46" applyNumberFormat="1" applyFont="1" applyFill="1" applyBorder="1" applyAlignment="1" applyProtection="1">
      <alignment/>
      <protection/>
    </xf>
    <xf numFmtId="0" fontId="0" fillId="9" borderId="19" xfId="0" applyNumberFormat="1" applyFon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19" xfId="52" applyFont="1" applyFill="1" applyBorder="1" applyAlignment="1">
      <alignment vertical="center"/>
      <protection/>
    </xf>
    <xf numFmtId="1" fontId="0" fillId="9" borderId="19" xfId="0" applyNumberFormat="1" applyFill="1" applyBorder="1" applyAlignment="1">
      <alignment horizontal="center"/>
    </xf>
    <xf numFmtId="1" fontId="0" fillId="9" borderId="19" xfId="0" applyNumberFormat="1" applyFill="1" applyBorder="1" applyAlignment="1">
      <alignment/>
    </xf>
    <xf numFmtId="0" fontId="1" fillId="9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9" xfId="52" applyFont="1" applyFill="1" applyBorder="1" applyAlignment="1">
      <alignment vertical="center"/>
      <protection/>
    </xf>
    <xf numFmtId="1" fontId="0" fillId="3" borderId="19" xfId="0" applyNumberFormat="1" applyFill="1" applyBorder="1" applyAlignment="1">
      <alignment horizontal="center"/>
    </xf>
    <xf numFmtId="1" fontId="0" fillId="3" borderId="19" xfId="0" applyNumberFormat="1" applyFill="1" applyBorder="1" applyAlignment="1">
      <alignment/>
    </xf>
    <xf numFmtId="0" fontId="1" fillId="3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/>
    </xf>
    <xf numFmtId="0" fontId="6" fillId="0" borderId="19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49" fontId="0" fillId="0" borderId="19" xfId="53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1" borderId="22" xfId="0" applyFont="1" applyFill="1" applyBorder="1" applyAlignment="1">
      <alignment/>
    </xf>
    <xf numFmtId="0" fontId="0" fillId="3" borderId="19" xfId="52" applyFont="1" applyFill="1" applyBorder="1" applyAlignment="1">
      <alignment horizontal="left" vertical="center"/>
      <protection/>
    </xf>
    <xf numFmtId="0" fontId="1" fillId="0" borderId="2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textRotation="90" readingOrder="1"/>
    </xf>
    <xf numFmtId="0" fontId="7" fillId="0" borderId="34" xfId="0" applyFont="1" applyBorder="1" applyAlignment="1">
      <alignment horizontal="center" vertical="center" textRotation="90" readingOrder="1"/>
    </xf>
    <xf numFmtId="0" fontId="7" fillId="0" borderId="28" xfId="0" applyFont="1" applyBorder="1" applyAlignment="1">
      <alignment horizontal="center" vertical="center" textRotation="90" readingOrder="1"/>
    </xf>
    <xf numFmtId="0" fontId="1" fillId="0" borderId="3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7.28125" style="0" customWidth="1"/>
    <col min="2" max="2" width="15.00390625" style="0" bestFit="1" customWidth="1"/>
    <col min="3" max="3" width="9.28125" style="0" bestFit="1" customWidth="1"/>
    <col min="4" max="4" width="16.421875" style="0" bestFit="1" customWidth="1"/>
    <col min="5" max="5" width="10.8515625" style="0" bestFit="1" customWidth="1"/>
    <col min="6" max="6" width="14.7109375" style="0" bestFit="1" customWidth="1"/>
    <col min="7" max="7" width="12.7109375" style="0" bestFit="1" customWidth="1"/>
    <col min="8" max="8" width="15.00390625" style="1" bestFit="1" customWidth="1"/>
    <col min="9" max="9" width="19.00390625" style="0" bestFit="1" customWidth="1"/>
    <col min="10" max="10" width="25.00390625" style="0" bestFit="1" customWidth="1"/>
    <col min="11" max="11" width="3.00390625" style="0" bestFit="1" customWidth="1"/>
    <col min="12" max="12" width="15.00390625" style="0" bestFit="1" customWidth="1"/>
  </cols>
  <sheetData>
    <row r="1" spans="1:10" ht="25.5" thickBot="1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1"/>
    </row>
    <row r="2" ht="12.75">
      <c r="A2" s="2"/>
    </row>
    <row r="3" ht="12.75">
      <c r="A3" s="2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2" t="s">
        <v>3</v>
      </c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1" ht="12.75">
      <c r="H11" s="45" t="s">
        <v>7</v>
      </c>
    </row>
    <row r="12" spans="1:11" ht="12.75">
      <c r="A12" s="98" t="s">
        <v>227</v>
      </c>
      <c r="B12" s="45" t="s">
        <v>8</v>
      </c>
      <c r="C12" s="45" t="s">
        <v>9</v>
      </c>
      <c r="D12" s="45" t="s">
        <v>10</v>
      </c>
      <c r="E12" s="46" t="s">
        <v>11</v>
      </c>
      <c r="F12" s="24" t="s">
        <v>7</v>
      </c>
      <c r="G12" s="24" t="s">
        <v>12</v>
      </c>
      <c r="H12" s="93" t="s">
        <v>13</v>
      </c>
      <c r="I12" s="95" t="s">
        <v>46</v>
      </c>
      <c r="J12" s="94" t="s">
        <v>45</v>
      </c>
      <c r="K12" s="3"/>
    </row>
    <row r="13" spans="1:11" ht="12.75">
      <c r="A13" s="74">
        <v>1</v>
      </c>
      <c r="B13" s="66" t="s">
        <v>49</v>
      </c>
      <c r="C13" s="66" t="s">
        <v>50</v>
      </c>
      <c r="D13" s="75" t="s">
        <v>146</v>
      </c>
      <c r="E13" s="76">
        <f>'Jungs A-Feld'!AD9</f>
        <v>1</v>
      </c>
      <c r="F13" s="77">
        <f aca="true" t="shared" si="0" ref="F13:F44">E13*2</f>
        <v>2</v>
      </c>
      <c r="G13" s="74">
        <f>'VS Jungs'!L6</f>
        <v>18</v>
      </c>
      <c r="H13" s="77">
        <f aca="true" t="shared" si="1" ref="H13:H44">F13+G13</f>
        <v>20</v>
      </c>
      <c r="I13" s="78">
        <f aca="true" t="shared" si="2" ref="I13:I44">RANK(H13,$H$13:$H$62,1)</f>
        <v>1</v>
      </c>
      <c r="J13" s="79">
        <f aca="true" t="shared" si="3" ref="J13:J44">RANK(H13,$H$13:$H$44,1)</f>
        <v>1</v>
      </c>
      <c r="K13" s="4"/>
    </row>
    <row r="14" spans="1:11" ht="12.75">
      <c r="A14" s="74">
        <v>3</v>
      </c>
      <c r="B14" s="68" t="s">
        <v>53</v>
      </c>
      <c r="C14" s="68" t="s">
        <v>54</v>
      </c>
      <c r="D14" s="75" t="s">
        <v>147</v>
      </c>
      <c r="E14" s="76">
        <f>'Jungs A-Feld'!AD11</f>
        <v>2</v>
      </c>
      <c r="F14" s="77">
        <f t="shared" si="0"/>
        <v>4</v>
      </c>
      <c r="G14" s="74">
        <f>'VS Jungs'!L8</f>
        <v>46</v>
      </c>
      <c r="H14" s="77">
        <f t="shared" si="1"/>
        <v>50</v>
      </c>
      <c r="I14" s="78">
        <f t="shared" si="2"/>
        <v>3</v>
      </c>
      <c r="J14" s="79">
        <f t="shared" si="3"/>
        <v>2</v>
      </c>
      <c r="K14" s="4"/>
    </row>
    <row r="15" spans="1:11" ht="12.75">
      <c r="A15" s="74">
        <v>29</v>
      </c>
      <c r="B15" s="66" t="s">
        <v>101</v>
      </c>
      <c r="C15" s="66" t="s">
        <v>102</v>
      </c>
      <c r="D15" s="80" t="s">
        <v>152</v>
      </c>
      <c r="E15" s="76">
        <f>'Jungs A-Feld'!AD35</f>
        <v>10</v>
      </c>
      <c r="F15" s="77">
        <f t="shared" si="0"/>
        <v>20</v>
      </c>
      <c r="G15" s="74">
        <f>'VS Jungs'!L32</f>
        <v>34</v>
      </c>
      <c r="H15" s="77">
        <f t="shared" si="1"/>
        <v>54</v>
      </c>
      <c r="I15" s="78">
        <f t="shared" si="2"/>
        <v>4</v>
      </c>
      <c r="J15" s="79">
        <f t="shared" si="3"/>
        <v>3</v>
      </c>
      <c r="K15" s="4"/>
    </row>
    <row r="16" spans="1:11" ht="12.75">
      <c r="A16" s="74">
        <v>21</v>
      </c>
      <c r="B16" s="71" t="s">
        <v>85</v>
      </c>
      <c r="C16" s="71" t="s">
        <v>86</v>
      </c>
      <c r="D16" s="71" t="s">
        <v>151</v>
      </c>
      <c r="E16" s="76">
        <f>'Jungs A-Feld'!AD27</f>
        <v>6</v>
      </c>
      <c r="F16" s="77">
        <f t="shared" si="0"/>
        <v>12</v>
      </c>
      <c r="G16" s="74">
        <f>'VS Jungs'!L24</f>
        <v>59</v>
      </c>
      <c r="H16" s="77">
        <f t="shared" si="1"/>
        <v>71</v>
      </c>
      <c r="I16" s="78">
        <f t="shared" si="2"/>
        <v>6</v>
      </c>
      <c r="J16" s="79">
        <f t="shared" si="3"/>
        <v>4</v>
      </c>
      <c r="K16" s="4"/>
    </row>
    <row r="17" spans="1:11" ht="12.75">
      <c r="A17" s="74">
        <v>15</v>
      </c>
      <c r="B17" s="70" t="s">
        <v>73</v>
      </c>
      <c r="C17" s="70" t="s">
        <v>74</v>
      </c>
      <c r="D17" s="66" t="s">
        <v>149</v>
      </c>
      <c r="E17" s="76">
        <f>'Jungs A-Feld'!AD21</f>
        <v>8</v>
      </c>
      <c r="F17" s="77">
        <f t="shared" si="0"/>
        <v>16</v>
      </c>
      <c r="G17" s="74">
        <f>'VS Jungs'!L18</f>
        <v>66</v>
      </c>
      <c r="H17" s="77">
        <f t="shared" si="1"/>
        <v>82</v>
      </c>
      <c r="I17" s="78">
        <f t="shared" si="2"/>
        <v>8</v>
      </c>
      <c r="J17" s="79">
        <f t="shared" si="3"/>
        <v>5</v>
      </c>
      <c r="K17" s="57"/>
    </row>
    <row r="18" spans="1:11" ht="12.75">
      <c r="A18" s="74">
        <v>10</v>
      </c>
      <c r="B18" s="70" t="s">
        <v>63</v>
      </c>
      <c r="C18" s="70" t="s">
        <v>64</v>
      </c>
      <c r="D18" s="66" t="s">
        <v>149</v>
      </c>
      <c r="E18" s="76">
        <f>'Jungs A-Feld'!AD16</f>
        <v>21</v>
      </c>
      <c r="F18" s="77">
        <f t="shared" si="0"/>
        <v>42</v>
      </c>
      <c r="G18" s="74">
        <f>'VS Jungs'!L13</f>
        <v>46</v>
      </c>
      <c r="H18" s="77">
        <f t="shared" si="1"/>
        <v>88</v>
      </c>
      <c r="I18" s="78">
        <f t="shared" si="2"/>
        <v>9</v>
      </c>
      <c r="J18" s="79">
        <f t="shared" si="3"/>
        <v>6</v>
      </c>
      <c r="K18" s="4"/>
    </row>
    <row r="19" spans="1:11" ht="12.75">
      <c r="A19" s="74">
        <v>23</v>
      </c>
      <c r="B19" s="71" t="s">
        <v>89</v>
      </c>
      <c r="C19" s="71" t="s">
        <v>90</v>
      </c>
      <c r="D19" s="71" t="s">
        <v>151</v>
      </c>
      <c r="E19" s="76">
        <f>'Jungs A-Feld'!AD29</f>
        <v>19</v>
      </c>
      <c r="F19" s="77">
        <f t="shared" si="0"/>
        <v>38</v>
      </c>
      <c r="G19" s="74">
        <f>'VS Jungs'!L26</f>
        <v>68</v>
      </c>
      <c r="H19" s="77">
        <f t="shared" si="1"/>
        <v>106</v>
      </c>
      <c r="I19" s="78">
        <f t="shared" si="2"/>
        <v>11</v>
      </c>
      <c r="J19" s="79">
        <f t="shared" si="3"/>
        <v>7</v>
      </c>
      <c r="K19" s="4"/>
    </row>
    <row r="20" spans="1:11" ht="12.75">
      <c r="A20" s="74">
        <v>31</v>
      </c>
      <c r="B20" s="66" t="s">
        <v>104</v>
      </c>
      <c r="C20" s="66" t="s">
        <v>105</v>
      </c>
      <c r="D20" s="80" t="s">
        <v>153</v>
      </c>
      <c r="E20" s="76">
        <f>'Jungs A-Feld'!AD37</f>
        <v>9</v>
      </c>
      <c r="F20" s="77">
        <f t="shared" si="0"/>
        <v>18</v>
      </c>
      <c r="G20" s="74">
        <f>'VS Jungs'!L34</f>
        <v>92</v>
      </c>
      <c r="H20" s="77">
        <f t="shared" si="1"/>
        <v>110</v>
      </c>
      <c r="I20" s="78">
        <f t="shared" si="2"/>
        <v>13</v>
      </c>
      <c r="J20" s="79">
        <f t="shared" si="3"/>
        <v>8</v>
      </c>
      <c r="K20" s="4"/>
    </row>
    <row r="21" spans="1:11" ht="12.75">
      <c r="A21" s="74">
        <v>11</v>
      </c>
      <c r="B21" s="70" t="s">
        <v>65</v>
      </c>
      <c r="C21" s="70" t="s">
        <v>66</v>
      </c>
      <c r="D21" s="66" t="s">
        <v>149</v>
      </c>
      <c r="E21" s="76">
        <f>'Jungs A-Feld'!AD17</f>
        <v>21</v>
      </c>
      <c r="F21" s="77">
        <f t="shared" si="0"/>
        <v>42</v>
      </c>
      <c r="G21" s="74">
        <f>'VS Jungs'!L14</f>
        <v>70</v>
      </c>
      <c r="H21" s="77">
        <f t="shared" si="1"/>
        <v>112</v>
      </c>
      <c r="I21" s="78">
        <f t="shared" si="2"/>
        <v>14</v>
      </c>
      <c r="J21" s="79">
        <f t="shared" si="3"/>
        <v>9</v>
      </c>
      <c r="K21" s="4"/>
    </row>
    <row r="22" spans="1:11" ht="12.75">
      <c r="A22" s="74">
        <v>28</v>
      </c>
      <c r="B22" s="73" t="s">
        <v>99</v>
      </c>
      <c r="C22" s="73" t="s">
        <v>100</v>
      </c>
      <c r="D22" s="71" t="s">
        <v>151</v>
      </c>
      <c r="E22" s="76">
        <f>'Jungs A-Feld'!AD34</f>
        <v>13</v>
      </c>
      <c r="F22" s="77">
        <f t="shared" si="0"/>
        <v>26</v>
      </c>
      <c r="G22" s="74">
        <f>'VS Jungs'!L31</f>
        <v>92</v>
      </c>
      <c r="H22" s="77">
        <f t="shared" si="1"/>
        <v>118</v>
      </c>
      <c r="I22" s="78">
        <f t="shared" si="2"/>
        <v>15</v>
      </c>
      <c r="J22" s="79">
        <f t="shared" si="3"/>
        <v>10</v>
      </c>
      <c r="K22" s="4"/>
    </row>
    <row r="23" spans="1:11" ht="12.75">
      <c r="A23" s="74">
        <v>30</v>
      </c>
      <c r="B23" s="66" t="s">
        <v>103</v>
      </c>
      <c r="C23" s="66" t="s">
        <v>74</v>
      </c>
      <c r="D23" s="80" t="s">
        <v>153</v>
      </c>
      <c r="E23" s="76">
        <f>'Jungs A-Feld'!AD36</f>
        <v>13</v>
      </c>
      <c r="F23" s="77">
        <f t="shared" si="0"/>
        <v>26</v>
      </c>
      <c r="G23" s="74">
        <f>'VS Jungs'!L33</f>
        <v>93</v>
      </c>
      <c r="H23" s="77">
        <f t="shared" si="1"/>
        <v>119</v>
      </c>
      <c r="I23" s="78">
        <f t="shared" si="2"/>
        <v>16</v>
      </c>
      <c r="J23" s="79">
        <f t="shared" si="3"/>
        <v>11</v>
      </c>
      <c r="K23" s="4"/>
    </row>
    <row r="24" spans="1:11" ht="12.75">
      <c r="A24" s="74">
        <v>22</v>
      </c>
      <c r="B24" s="71" t="s">
        <v>87</v>
      </c>
      <c r="C24" s="71" t="s">
        <v>88</v>
      </c>
      <c r="D24" s="71" t="s">
        <v>151</v>
      </c>
      <c r="E24" s="76">
        <f>'Jungs A-Feld'!AD28</f>
        <v>13</v>
      </c>
      <c r="F24" s="77">
        <f t="shared" si="0"/>
        <v>26</v>
      </c>
      <c r="G24" s="74">
        <f>'VS Jungs'!L25</f>
        <v>95</v>
      </c>
      <c r="H24" s="77">
        <f t="shared" si="1"/>
        <v>121</v>
      </c>
      <c r="I24" s="78">
        <f t="shared" si="2"/>
        <v>17</v>
      </c>
      <c r="J24" s="79">
        <f t="shared" si="3"/>
        <v>12</v>
      </c>
      <c r="K24" s="4"/>
    </row>
    <row r="25" spans="1:11" ht="12.75">
      <c r="A25" s="74">
        <v>2</v>
      </c>
      <c r="B25" s="68" t="s">
        <v>51</v>
      </c>
      <c r="C25" s="68" t="s">
        <v>52</v>
      </c>
      <c r="D25" s="75" t="s">
        <v>147</v>
      </c>
      <c r="E25" s="76">
        <f>'Jungs A-Feld'!AD10</f>
        <v>12</v>
      </c>
      <c r="F25" s="77">
        <f t="shared" si="0"/>
        <v>24</v>
      </c>
      <c r="G25" s="74">
        <f>'VS Jungs'!L7</f>
        <v>108</v>
      </c>
      <c r="H25" s="77">
        <f t="shared" si="1"/>
        <v>132</v>
      </c>
      <c r="I25" s="78">
        <f t="shared" si="2"/>
        <v>20</v>
      </c>
      <c r="J25" s="79">
        <f t="shared" si="3"/>
        <v>13</v>
      </c>
      <c r="K25" s="4"/>
    </row>
    <row r="26" spans="1:11" ht="12.75">
      <c r="A26" s="74">
        <v>16</v>
      </c>
      <c r="B26" s="70" t="s">
        <v>75</v>
      </c>
      <c r="C26" s="70" t="s">
        <v>76</v>
      </c>
      <c r="D26" s="66" t="s">
        <v>149</v>
      </c>
      <c r="E26" s="76">
        <f>'Jungs A-Feld'!AD22</f>
        <v>19</v>
      </c>
      <c r="F26" s="77">
        <f t="shared" si="0"/>
        <v>38</v>
      </c>
      <c r="G26" s="74">
        <f>'VS Jungs'!L19</f>
        <v>98</v>
      </c>
      <c r="H26" s="77">
        <f t="shared" si="1"/>
        <v>136</v>
      </c>
      <c r="I26" s="78">
        <f t="shared" si="2"/>
        <v>21</v>
      </c>
      <c r="J26" s="79">
        <f t="shared" si="3"/>
        <v>14</v>
      </c>
      <c r="K26" s="4"/>
    </row>
    <row r="27" spans="1:10" ht="12.75">
      <c r="A27" s="74">
        <v>20</v>
      </c>
      <c r="B27" s="66" t="s">
        <v>83</v>
      </c>
      <c r="C27" s="66" t="s">
        <v>84</v>
      </c>
      <c r="D27" s="75" t="s">
        <v>147</v>
      </c>
      <c r="E27" s="76">
        <f>'Jungs A-Feld'!AD26</f>
        <v>21</v>
      </c>
      <c r="F27" s="77">
        <f t="shared" si="0"/>
        <v>42</v>
      </c>
      <c r="G27" s="74">
        <f>'VS Jungs'!L23</f>
        <v>99</v>
      </c>
      <c r="H27" s="77">
        <f t="shared" si="1"/>
        <v>141</v>
      </c>
      <c r="I27" s="78">
        <f t="shared" si="2"/>
        <v>24</v>
      </c>
      <c r="J27" s="79">
        <f t="shared" si="3"/>
        <v>15</v>
      </c>
    </row>
    <row r="28" spans="1:10" ht="12.75">
      <c r="A28" s="74">
        <v>14</v>
      </c>
      <c r="B28" s="70" t="s">
        <v>71</v>
      </c>
      <c r="C28" s="70" t="s">
        <v>72</v>
      </c>
      <c r="D28" s="66" t="s">
        <v>149</v>
      </c>
      <c r="E28" s="76">
        <f>'Jungs A-Feld'!AD20</f>
        <v>26</v>
      </c>
      <c r="F28" s="77">
        <f t="shared" si="0"/>
        <v>52</v>
      </c>
      <c r="G28" s="74">
        <f>'VS Jungs'!L17</f>
        <v>96</v>
      </c>
      <c r="H28" s="77">
        <f t="shared" si="1"/>
        <v>148</v>
      </c>
      <c r="I28" s="78">
        <f t="shared" si="2"/>
        <v>25</v>
      </c>
      <c r="J28" s="79">
        <f t="shared" si="3"/>
        <v>16</v>
      </c>
    </row>
    <row r="29" spans="1:12" ht="12.75">
      <c r="A29" s="74">
        <v>17</v>
      </c>
      <c r="B29" s="66" t="s">
        <v>77</v>
      </c>
      <c r="C29" s="66" t="s">
        <v>78</v>
      </c>
      <c r="D29" s="75" t="s">
        <v>150</v>
      </c>
      <c r="E29" s="76">
        <f>'Jungs A-Feld'!AD23</f>
        <v>13</v>
      </c>
      <c r="F29" s="77">
        <f t="shared" si="0"/>
        <v>26</v>
      </c>
      <c r="G29" s="74">
        <f>'VS Jungs'!L20</f>
        <v>127</v>
      </c>
      <c r="H29" s="77">
        <f t="shared" si="1"/>
        <v>153</v>
      </c>
      <c r="I29" s="78">
        <f t="shared" si="2"/>
        <v>26</v>
      </c>
      <c r="J29" s="79">
        <f t="shared" si="3"/>
        <v>17</v>
      </c>
      <c r="K29" s="102" t="s">
        <v>226</v>
      </c>
      <c r="L29" s="102"/>
    </row>
    <row r="30" spans="1:12" ht="12.75">
      <c r="A30" s="74">
        <v>24</v>
      </c>
      <c r="B30" s="71" t="s">
        <v>91</v>
      </c>
      <c r="C30" s="71" t="s">
        <v>92</v>
      </c>
      <c r="D30" s="71" t="s">
        <v>151</v>
      </c>
      <c r="E30" s="76">
        <f>'Jungs A-Feld'!AD30</f>
        <v>13</v>
      </c>
      <c r="F30" s="77">
        <f t="shared" si="0"/>
        <v>26</v>
      </c>
      <c r="G30" s="74">
        <f>'VS Jungs'!L27</f>
        <v>132</v>
      </c>
      <c r="H30" s="77">
        <f t="shared" si="1"/>
        <v>158</v>
      </c>
      <c r="I30" s="78">
        <f t="shared" si="2"/>
        <v>28</v>
      </c>
      <c r="J30" s="79">
        <f t="shared" si="3"/>
        <v>18</v>
      </c>
      <c r="K30" s="45">
        <v>19</v>
      </c>
      <c r="L30" s="23" t="s">
        <v>229</v>
      </c>
    </row>
    <row r="31" spans="1:12" ht="12.75">
      <c r="A31" s="74">
        <v>26</v>
      </c>
      <c r="B31" s="71" t="s">
        <v>95</v>
      </c>
      <c r="C31" s="71" t="s">
        <v>96</v>
      </c>
      <c r="D31" s="71" t="s">
        <v>151</v>
      </c>
      <c r="E31" s="76">
        <f>'Jungs A-Feld'!AD32</f>
        <v>40</v>
      </c>
      <c r="F31" s="77">
        <f t="shared" si="0"/>
        <v>80</v>
      </c>
      <c r="G31" s="74">
        <f>'VS Jungs'!L29</f>
        <v>78</v>
      </c>
      <c r="H31" s="77">
        <f t="shared" si="1"/>
        <v>158</v>
      </c>
      <c r="I31" s="78">
        <f t="shared" si="2"/>
        <v>28</v>
      </c>
      <c r="J31" s="79">
        <f t="shared" si="3"/>
        <v>18</v>
      </c>
      <c r="K31" s="45">
        <v>18</v>
      </c>
      <c r="L31" s="23" t="s">
        <v>228</v>
      </c>
    </row>
    <row r="32" spans="1:12" ht="12.75">
      <c r="A32" s="74">
        <v>32</v>
      </c>
      <c r="B32" s="71" t="s">
        <v>106</v>
      </c>
      <c r="C32" s="71" t="s">
        <v>107</v>
      </c>
      <c r="D32" s="71" t="s">
        <v>151</v>
      </c>
      <c r="E32" s="76">
        <f>'Jungs A-Feld'!AD38</f>
        <v>11</v>
      </c>
      <c r="F32" s="77">
        <f t="shared" si="0"/>
        <v>22</v>
      </c>
      <c r="G32" s="74">
        <f>'VS Jungs'!L35</f>
        <v>136</v>
      </c>
      <c r="H32" s="77">
        <f t="shared" si="1"/>
        <v>158</v>
      </c>
      <c r="I32" s="78">
        <f t="shared" si="2"/>
        <v>28</v>
      </c>
      <c r="J32" s="79">
        <f t="shared" si="3"/>
        <v>18</v>
      </c>
      <c r="K32" s="45">
        <v>20</v>
      </c>
      <c r="L32" s="23" t="s">
        <v>230</v>
      </c>
    </row>
    <row r="33" spans="1:10" ht="12.75">
      <c r="A33" s="74">
        <v>5</v>
      </c>
      <c r="B33" s="66" t="s">
        <v>55</v>
      </c>
      <c r="C33" s="66" t="s">
        <v>56</v>
      </c>
      <c r="D33" s="75" t="s">
        <v>148</v>
      </c>
      <c r="E33" s="76">
        <f>'Jungs A-Feld'!AD12</f>
        <v>33</v>
      </c>
      <c r="F33" s="77">
        <f t="shared" si="0"/>
        <v>66</v>
      </c>
      <c r="G33" s="74">
        <f>'VS Jungs'!L9</f>
        <v>97</v>
      </c>
      <c r="H33" s="77">
        <f t="shared" si="1"/>
        <v>163</v>
      </c>
      <c r="I33" s="78">
        <f t="shared" si="2"/>
        <v>33</v>
      </c>
      <c r="J33" s="79">
        <f t="shared" si="3"/>
        <v>21</v>
      </c>
    </row>
    <row r="34" spans="1:10" ht="12.75">
      <c r="A34" s="74">
        <v>7</v>
      </c>
      <c r="B34" s="70" t="s">
        <v>57</v>
      </c>
      <c r="C34" s="70" t="s">
        <v>58</v>
      </c>
      <c r="D34" s="66" t="s">
        <v>149</v>
      </c>
      <c r="E34" s="76">
        <f>'Jungs A-Feld'!AD13</f>
        <v>26</v>
      </c>
      <c r="F34" s="77">
        <f t="shared" si="0"/>
        <v>52</v>
      </c>
      <c r="G34" s="74">
        <f>'VS Jungs'!L10</f>
        <v>113</v>
      </c>
      <c r="H34" s="77">
        <f t="shared" si="1"/>
        <v>165</v>
      </c>
      <c r="I34" s="78">
        <f t="shared" si="2"/>
        <v>34</v>
      </c>
      <c r="J34" s="79">
        <f t="shared" si="3"/>
        <v>22</v>
      </c>
    </row>
    <row r="35" spans="1:10" ht="12.75">
      <c r="A35" s="74">
        <v>8</v>
      </c>
      <c r="B35" s="70" t="s">
        <v>59</v>
      </c>
      <c r="C35" s="70" t="s">
        <v>60</v>
      </c>
      <c r="D35" s="66" t="s">
        <v>149</v>
      </c>
      <c r="E35" s="76">
        <f>'Jungs A-Feld'!AD14</f>
        <v>33</v>
      </c>
      <c r="F35" s="77">
        <f t="shared" si="0"/>
        <v>66</v>
      </c>
      <c r="G35" s="74">
        <f>'VS Jungs'!L11</f>
        <v>101</v>
      </c>
      <c r="H35" s="77">
        <f t="shared" si="1"/>
        <v>167</v>
      </c>
      <c r="I35" s="78">
        <f t="shared" si="2"/>
        <v>35</v>
      </c>
      <c r="J35" s="79">
        <f t="shared" si="3"/>
        <v>23</v>
      </c>
    </row>
    <row r="36" spans="1:10" ht="12.75">
      <c r="A36" s="74">
        <v>27</v>
      </c>
      <c r="B36" s="72" t="s">
        <v>97</v>
      </c>
      <c r="C36" s="72" t="s">
        <v>98</v>
      </c>
      <c r="D36" s="71" t="s">
        <v>151</v>
      </c>
      <c r="E36" s="76">
        <f>'Jungs A-Feld'!AD33</f>
        <v>37</v>
      </c>
      <c r="F36" s="77">
        <f t="shared" si="0"/>
        <v>74</v>
      </c>
      <c r="G36" s="74">
        <f>'VS Jungs'!L30</f>
        <v>100</v>
      </c>
      <c r="H36" s="77">
        <f t="shared" si="1"/>
        <v>174</v>
      </c>
      <c r="I36" s="78">
        <f t="shared" si="2"/>
        <v>37</v>
      </c>
      <c r="J36" s="79">
        <f t="shared" si="3"/>
        <v>24</v>
      </c>
    </row>
    <row r="37" spans="1:10" ht="12.75">
      <c r="A37" s="74">
        <v>13</v>
      </c>
      <c r="B37" s="70" t="s">
        <v>69</v>
      </c>
      <c r="C37" s="70" t="s">
        <v>70</v>
      </c>
      <c r="D37" s="66" t="s">
        <v>149</v>
      </c>
      <c r="E37" s="76">
        <f>'Jungs A-Feld'!AD19</f>
        <v>44</v>
      </c>
      <c r="F37" s="77">
        <f t="shared" si="0"/>
        <v>88</v>
      </c>
      <c r="G37" s="74">
        <f>'VS Jungs'!L16</f>
        <v>91</v>
      </c>
      <c r="H37" s="77">
        <f t="shared" si="1"/>
        <v>179</v>
      </c>
      <c r="I37" s="78">
        <f t="shared" si="2"/>
        <v>38</v>
      </c>
      <c r="J37" s="79">
        <f t="shared" si="3"/>
        <v>25</v>
      </c>
    </row>
    <row r="38" spans="1:10" ht="12.75">
      <c r="A38" s="74">
        <v>12</v>
      </c>
      <c r="B38" s="70" t="s">
        <v>67</v>
      </c>
      <c r="C38" s="70" t="s">
        <v>68</v>
      </c>
      <c r="D38" s="66" t="s">
        <v>149</v>
      </c>
      <c r="E38" s="76">
        <f>'Jungs A-Feld'!AD18</f>
        <v>33</v>
      </c>
      <c r="F38" s="77">
        <f t="shared" si="0"/>
        <v>66</v>
      </c>
      <c r="G38" s="74">
        <f>'VS Jungs'!L15</f>
        <v>115</v>
      </c>
      <c r="H38" s="77">
        <f t="shared" si="1"/>
        <v>181</v>
      </c>
      <c r="I38" s="78">
        <f t="shared" si="2"/>
        <v>39</v>
      </c>
      <c r="J38" s="79">
        <f t="shared" si="3"/>
        <v>26</v>
      </c>
    </row>
    <row r="39" spans="1:10" ht="12.75">
      <c r="A39" s="74">
        <v>25</v>
      </c>
      <c r="B39" s="71" t="s">
        <v>93</v>
      </c>
      <c r="C39" s="71" t="s">
        <v>94</v>
      </c>
      <c r="D39" s="71" t="s">
        <v>151</v>
      </c>
      <c r="E39" s="76">
        <f>'Jungs A-Feld'!AD31</f>
        <v>37</v>
      </c>
      <c r="F39" s="77">
        <f t="shared" si="0"/>
        <v>74</v>
      </c>
      <c r="G39" s="74">
        <f>'VS Jungs'!L28</f>
        <v>111</v>
      </c>
      <c r="H39" s="77">
        <f t="shared" si="1"/>
        <v>185</v>
      </c>
      <c r="I39" s="78">
        <f t="shared" si="2"/>
        <v>41</v>
      </c>
      <c r="J39" s="79">
        <f t="shared" si="3"/>
        <v>27</v>
      </c>
    </row>
    <row r="40" spans="1:10" ht="12.75">
      <c r="A40" s="74">
        <v>19</v>
      </c>
      <c r="B40" s="66" t="s">
        <v>81</v>
      </c>
      <c r="C40" s="66" t="s">
        <v>82</v>
      </c>
      <c r="D40" s="75" t="s">
        <v>150</v>
      </c>
      <c r="E40" s="76">
        <f>'Jungs A-Feld'!AD25</f>
        <v>40</v>
      </c>
      <c r="F40" s="77">
        <f t="shared" si="0"/>
        <v>80</v>
      </c>
      <c r="G40" s="74">
        <f>'VS Jungs'!L22</f>
        <v>111</v>
      </c>
      <c r="H40" s="77">
        <f t="shared" si="1"/>
        <v>191</v>
      </c>
      <c r="I40" s="78">
        <f t="shared" si="2"/>
        <v>42</v>
      </c>
      <c r="J40" s="79">
        <f t="shared" si="3"/>
        <v>28</v>
      </c>
    </row>
    <row r="41" spans="1:10" ht="12.75">
      <c r="A41" s="74">
        <v>9</v>
      </c>
      <c r="B41" s="70" t="s">
        <v>61</v>
      </c>
      <c r="C41" s="70" t="s">
        <v>62</v>
      </c>
      <c r="D41" s="66" t="s">
        <v>149</v>
      </c>
      <c r="E41" s="76">
        <f>'Jungs A-Feld'!AD15</f>
        <v>47</v>
      </c>
      <c r="F41" s="77">
        <f t="shared" si="0"/>
        <v>94</v>
      </c>
      <c r="G41" s="74">
        <f>'VS Jungs'!L12</f>
        <v>129</v>
      </c>
      <c r="H41" s="77">
        <f t="shared" si="1"/>
        <v>223</v>
      </c>
      <c r="I41" s="78">
        <f t="shared" si="2"/>
        <v>45</v>
      </c>
      <c r="J41" s="79">
        <f t="shared" si="3"/>
        <v>29</v>
      </c>
    </row>
    <row r="42" spans="1:10" ht="12.75">
      <c r="A42" s="74">
        <v>35</v>
      </c>
      <c r="B42" s="66" t="s">
        <v>110</v>
      </c>
      <c r="C42" s="66" t="s">
        <v>111</v>
      </c>
      <c r="D42" s="75" t="s">
        <v>154</v>
      </c>
      <c r="E42" s="76">
        <f>'Jungs A-Feld'!AD40</f>
        <v>47</v>
      </c>
      <c r="F42" s="77">
        <f t="shared" si="0"/>
        <v>94</v>
      </c>
      <c r="G42" s="74">
        <f>'VS Jungs'!L37</f>
        <v>146</v>
      </c>
      <c r="H42" s="77">
        <f t="shared" si="1"/>
        <v>240</v>
      </c>
      <c r="I42" s="78">
        <f t="shared" si="2"/>
        <v>47</v>
      </c>
      <c r="J42" s="79">
        <f t="shared" si="3"/>
        <v>30</v>
      </c>
    </row>
    <row r="43" spans="1:10" ht="12.75">
      <c r="A43" s="74">
        <v>34</v>
      </c>
      <c r="B43" s="66" t="s">
        <v>109</v>
      </c>
      <c r="C43" s="66" t="s">
        <v>108</v>
      </c>
      <c r="D43" s="75" t="s">
        <v>147</v>
      </c>
      <c r="E43" s="76">
        <f>'Jungs A-Feld'!AD39</f>
        <v>45</v>
      </c>
      <c r="F43" s="77">
        <f t="shared" si="0"/>
        <v>90</v>
      </c>
      <c r="G43" s="74">
        <f>'VS Jungs'!L36</f>
        <v>152</v>
      </c>
      <c r="H43" s="77">
        <f t="shared" si="1"/>
        <v>242</v>
      </c>
      <c r="I43" s="78">
        <f t="shared" si="2"/>
        <v>48</v>
      </c>
      <c r="J43" s="79">
        <f t="shared" si="3"/>
        <v>31</v>
      </c>
    </row>
    <row r="44" spans="1:10" ht="12.75">
      <c r="A44" s="74">
        <v>18</v>
      </c>
      <c r="B44" s="66" t="s">
        <v>79</v>
      </c>
      <c r="C44" s="66" t="s">
        <v>80</v>
      </c>
      <c r="D44" s="75" t="s">
        <v>150</v>
      </c>
      <c r="E44" s="76">
        <f>'Jungs A-Feld'!AD24</f>
        <v>50</v>
      </c>
      <c r="F44" s="77">
        <f t="shared" si="0"/>
        <v>100</v>
      </c>
      <c r="G44" s="74">
        <f>'VS Jungs'!L21</f>
        <v>146</v>
      </c>
      <c r="H44" s="77">
        <f t="shared" si="1"/>
        <v>246</v>
      </c>
      <c r="I44" s="78">
        <f t="shared" si="2"/>
        <v>49</v>
      </c>
      <c r="J44" s="79">
        <f t="shared" si="3"/>
        <v>32</v>
      </c>
    </row>
    <row r="45" spans="1:10" ht="12.75">
      <c r="A45" s="81">
        <v>53</v>
      </c>
      <c r="B45" s="60" t="s">
        <v>101</v>
      </c>
      <c r="C45" s="60" t="s">
        <v>126</v>
      </c>
      <c r="D45" s="87" t="s">
        <v>152</v>
      </c>
      <c r="E45" s="83">
        <f>'Jungs A-Feld'!AD56</f>
        <v>3</v>
      </c>
      <c r="F45" s="84">
        <f aca="true" t="shared" si="4" ref="F45:F62">E45*2</f>
        <v>6</v>
      </c>
      <c r="G45" s="81">
        <f>'VS Jungs'!L53</f>
        <v>20</v>
      </c>
      <c r="H45" s="84">
        <f aca="true" t="shared" si="5" ref="H45:H62">F45+G45</f>
        <v>26</v>
      </c>
      <c r="I45" s="85">
        <f aca="true" t="shared" si="6" ref="I45:I62">RANK(H45,$H$13:$H$62,1)</f>
        <v>2</v>
      </c>
      <c r="J45" s="86">
        <f aca="true" t="shared" si="7" ref="J45:J62">RANK(H45,$H$45:$H$62,1)</f>
        <v>1</v>
      </c>
    </row>
    <row r="46" spans="1:10" ht="12.75">
      <c r="A46" s="81">
        <v>45</v>
      </c>
      <c r="B46" s="63" t="s">
        <v>127</v>
      </c>
      <c r="C46" s="63" t="s">
        <v>128</v>
      </c>
      <c r="D46" s="60" t="s">
        <v>149</v>
      </c>
      <c r="E46" s="83">
        <f>'Jungs A-Feld'!AD49</f>
        <v>6</v>
      </c>
      <c r="F46" s="84">
        <f t="shared" si="4"/>
        <v>12</v>
      </c>
      <c r="G46" s="81">
        <f>'VS Jungs'!L46</f>
        <v>56</v>
      </c>
      <c r="H46" s="84">
        <f t="shared" si="5"/>
        <v>68</v>
      </c>
      <c r="I46" s="85">
        <f t="shared" si="6"/>
        <v>5</v>
      </c>
      <c r="J46" s="86">
        <f t="shared" si="7"/>
        <v>2</v>
      </c>
    </row>
    <row r="47" spans="1:10" ht="12.75">
      <c r="A47" s="81">
        <v>55</v>
      </c>
      <c r="B47" s="60" t="s">
        <v>142</v>
      </c>
      <c r="C47" s="60" t="s">
        <v>143</v>
      </c>
      <c r="D47" s="87" t="s">
        <v>153</v>
      </c>
      <c r="E47" s="83">
        <f>'Jungs A-Feld'!AD58</f>
        <v>5</v>
      </c>
      <c r="F47" s="84">
        <f t="shared" si="4"/>
        <v>10</v>
      </c>
      <c r="G47" s="81">
        <f>'VS Jungs'!L55</f>
        <v>65</v>
      </c>
      <c r="H47" s="84">
        <f t="shared" si="5"/>
        <v>75</v>
      </c>
      <c r="I47" s="85">
        <f t="shared" si="6"/>
        <v>7</v>
      </c>
      <c r="J47" s="86">
        <f t="shared" si="7"/>
        <v>3</v>
      </c>
    </row>
    <row r="48" spans="1:10" ht="12.75">
      <c r="A48" s="81">
        <v>54</v>
      </c>
      <c r="B48" s="60" t="s">
        <v>140</v>
      </c>
      <c r="C48" s="60" t="s">
        <v>141</v>
      </c>
      <c r="D48" s="60" t="s">
        <v>149</v>
      </c>
      <c r="E48" s="83">
        <f>'Jungs A-Feld'!AD57</f>
        <v>29</v>
      </c>
      <c r="F48" s="84">
        <f t="shared" si="4"/>
        <v>58</v>
      </c>
      <c r="G48" s="81">
        <f>'VS Jungs'!L54</f>
        <v>43</v>
      </c>
      <c r="H48" s="84">
        <f t="shared" si="5"/>
        <v>101</v>
      </c>
      <c r="I48" s="85">
        <f t="shared" si="6"/>
        <v>10</v>
      </c>
      <c r="J48" s="86">
        <f t="shared" si="7"/>
        <v>4</v>
      </c>
    </row>
    <row r="49" spans="1:10" ht="12.75">
      <c r="A49" s="81">
        <v>36</v>
      </c>
      <c r="B49" s="58" t="s">
        <v>112</v>
      </c>
      <c r="C49" s="58" t="s">
        <v>113</v>
      </c>
      <c r="D49" s="82" t="s">
        <v>147</v>
      </c>
      <c r="E49" s="83">
        <f>'Jungs A-Feld'!AD41</f>
        <v>26</v>
      </c>
      <c r="F49" s="84">
        <f t="shared" si="4"/>
        <v>52</v>
      </c>
      <c r="G49" s="81">
        <f>'VS Jungs'!L38</f>
        <v>57</v>
      </c>
      <c r="H49" s="84">
        <f t="shared" si="5"/>
        <v>109</v>
      </c>
      <c r="I49" s="85">
        <f t="shared" si="6"/>
        <v>12</v>
      </c>
      <c r="J49" s="86">
        <f t="shared" si="7"/>
        <v>5</v>
      </c>
    </row>
    <row r="50" spans="1:10" ht="12.75">
      <c r="A50" s="81">
        <v>40</v>
      </c>
      <c r="B50" s="60" t="s">
        <v>117</v>
      </c>
      <c r="C50" s="60" t="s">
        <v>118</v>
      </c>
      <c r="D50" s="82" t="s">
        <v>148</v>
      </c>
      <c r="E50" s="83">
        <f>'Jungs A-Feld'!AD44</f>
        <v>39</v>
      </c>
      <c r="F50" s="84">
        <f t="shared" si="4"/>
        <v>78</v>
      </c>
      <c r="G50" s="81">
        <f>'VS Jungs'!L41</f>
        <v>46</v>
      </c>
      <c r="H50" s="84">
        <f t="shared" si="5"/>
        <v>124</v>
      </c>
      <c r="I50" s="85">
        <f t="shared" si="6"/>
        <v>18</v>
      </c>
      <c r="J50" s="86">
        <f t="shared" si="7"/>
        <v>6</v>
      </c>
    </row>
    <row r="51" spans="1:10" ht="12.75">
      <c r="A51" s="81">
        <v>47</v>
      </c>
      <c r="B51" s="60" t="s">
        <v>131</v>
      </c>
      <c r="C51" s="60" t="s">
        <v>132</v>
      </c>
      <c r="D51" s="82" t="s">
        <v>150</v>
      </c>
      <c r="E51" s="83">
        <f>'Jungs A-Feld'!AD51</f>
        <v>29</v>
      </c>
      <c r="F51" s="84">
        <f t="shared" si="4"/>
        <v>58</v>
      </c>
      <c r="G51" s="81">
        <f>'VS Jungs'!L48</f>
        <v>68</v>
      </c>
      <c r="H51" s="84">
        <f t="shared" si="5"/>
        <v>126</v>
      </c>
      <c r="I51" s="85">
        <f t="shared" si="6"/>
        <v>19</v>
      </c>
      <c r="J51" s="86">
        <f t="shared" si="7"/>
        <v>7</v>
      </c>
    </row>
    <row r="52" spans="1:10" ht="12.75">
      <c r="A52" s="81">
        <v>42</v>
      </c>
      <c r="B52" s="60" t="s">
        <v>121</v>
      </c>
      <c r="C52" s="60" t="s">
        <v>122</v>
      </c>
      <c r="D52" s="82" t="s">
        <v>148</v>
      </c>
      <c r="E52" s="83">
        <f>'Jungs A-Feld'!AD46</f>
        <v>4</v>
      </c>
      <c r="F52" s="84">
        <f t="shared" si="4"/>
        <v>8</v>
      </c>
      <c r="G52" s="81">
        <f>'VS Jungs'!L43</f>
        <v>130</v>
      </c>
      <c r="H52" s="84">
        <f t="shared" si="5"/>
        <v>138</v>
      </c>
      <c r="I52" s="85">
        <f t="shared" si="6"/>
        <v>22</v>
      </c>
      <c r="J52" s="86">
        <f t="shared" si="7"/>
        <v>8</v>
      </c>
    </row>
    <row r="53" spans="1:10" ht="12.75">
      <c r="A53" s="81">
        <v>41</v>
      </c>
      <c r="B53" s="60" t="s">
        <v>119</v>
      </c>
      <c r="C53" s="60" t="s">
        <v>120</v>
      </c>
      <c r="D53" s="82" t="s">
        <v>148</v>
      </c>
      <c r="E53" s="83">
        <f>'Jungs A-Feld'!AD45</f>
        <v>21</v>
      </c>
      <c r="F53" s="84">
        <f t="shared" si="4"/>
        <v>42</v>
      </c>
      <c r="G53" s="81">
        <f>'VS Jungs'!L42</f>
        <v>98</v>
      </c>
      <c r="H53" s="84">
        <f t="shared" si="5"/>
        <v>140</v>
      </c>
      <c r="I53" s="85">
        <f t="shared" si="6"/>
        <v>23</v>
      </c>
      <c r="J53" s="86">
        <f t="shared" si="7"/>
        <v>9</v>
      </c>
    </row>
    <row r="54" spans="1:10" ht="12.75">
      <c r="A54" s="81">
        <v>49</v>
      </c>
      <c r="B54" s="60" t="s">
        <v>135</v>
      </c>
      <c r="C54" s="60" t="s">
        <v>134</v>
      </c>
      <c r="D54" s="82" t="s">
        <v>147</v>
      </c>
      <c r="E54" s="83">
        <f>'Jungs A-Feld'!AD53</f>
        <v>29</v>
      </c>
      <c r="F54" s="84">
        <f t="shared" si="4"/>
        <v>58</v>
      </c>
      <c r="G54" s="81">
        <f>'VS Jungs'!L50</f>
        <v>98</v>
      </c>
      <c r="H54" s="84">
        <f t="shared" si="5"/>
        <v>156</v>
      </c>
      <c r="I54" s="85">
        <f t="shared" si="6"/>
        <v>27</v>
      </c>
      <c r="J54" s="86">
        <f t="shared" si="7"/>
        <v>10</v>
      </c>
    </row>
    <row r="55" spans="1:10" ht="12.75">
      <c r="A55" s="81">
        <v>48</v>
      </c>
      <c r="B55" s="62" t="s">
        <v>103</v>
      </c>
      <c r="C55" s="64" t="s">
        <v>133</v>
      </c>
      <c r="D55" s="82" t="s">
        <v>150</v>
      </c>
      <c r="E55" s="83">
        <f>'Jungs A-Feld'!AD52</f>
        <v>29</v>
      </c>
      <c r="F55" s="84">
        <f t="shared" si="4"/>
        <v>58</v>
      </c>
      <c r="G55" s="81">
        <f>'VS Jungs'!L49</f>
        <v>101</v>
      </c>
      <c r="H55" s="84">
        <f t="shared" si="5"/>
        <v>159</v>
      </c>
      <c r="I55" s="85">
        <f t="shared" si="6"/>
        <v>31</v>
      </c>
      <c r="J55" s="86">
        <f t="shared" si="7"/>
        <v>11</v>
      </c>
    </row>
    <row r="56" spans="1:10" ht="12.75">
      <c r="A56" s="81">
        <v>51</v>
      </c>
      <c r="B56" s="65" t="s">
        <v>138</v>
      </c>
      <c r="C56" s="65" t="s">
        <v>139</v>
      </c>
      <c r="D56" s="65" t="s">
        <v>151</v>
      </c>
      <c r="E56" s="83">
        <f>'Jungs A-Feld'!AD55</f>
        <v>21</v>
      </c>
      <c r="F56" s="84">
        <f t="shared" si="4"/>
        <v>42</v>
      </c>
      <c r="G56" s="81">
        <f>'VS Jungs'!L52</f>
        <v>119</v>
      </c>
      <c r="H56" s="84">
        <f t="shared" si="5"/>
        <v>161</v>
      </c>
      <c r="I56" s="85">
        <f t="shared" si="6"/>
        <v>32</v>
      </c>
      <c r="J56" s="86">
        <f t="shared" si="7"/>
        <v>12</v>
      </c>
    </row>
    <row r="57" spans="1:10" ht="12.75">
      <c r="A57" s="81">
        <v>50</v>
      </c>
      <c r="B57" s="60" t="s">
        <v>136</v>
      </c>
      <c r="C57" s="60" t="s">
        <v>137</v>
      </c>
      <c r="D57" s="82" t="s">
        <v>150</v>
      </c>
      <c r="E57" s="83">
        <f>'Jungs A-Feld'!AD54</f>
        <v>47</v>
      </c>
      <c r="F57" s="84">
        <f t="shared" si="4"/>
        <v>94</v>
      </c>
      <c r="G57" s="81">
        <f>'VS Jungs'!L51</f>
        <v>76</v>
      </c>
      <c r="H57" s="84">
        <f t="shared" si="5"/>
        <v>170</v>
      </c>
      <c r="I57" s="85">
        <f t="shared" si="6"/>
        <v>36</v>
      </c>
      <c r="J57" s="86">
        <f t="shared" si="7"/>
        <v>13</v>
      </c>
    </row>
    <row r="58" spans="1:10" ht="12.75">
      <c r="A58" s="81">
        <v>43</v>
      </c>
      <c r="B58" s="63" t="s">
        <v>123</v>
      </c>
      <c r="C58" s="63" t="s">
        <v>124</v>
      </c>
      <c r="D58" s="60" t="s">
        <v>149</v>
      </c>
      <c r="E58" s="83">
        <f>'Jungs A-Feld'!AD47</f>
        <v>13</v>
      </c>
      <c r="F58" s="84">
        <f t="shared" si="4"/>
        <v>26</v>
      </c>
      <c r="G58" s="81">
        <f>'VS Jungs'!L44</f>
        <v>158</v>
      </c>
      <c r="H58" s="84">
        <f t="shared" si="5"/>
        <v>184</v>
      </c>
      <c r="I58" s="85">
        <f t="shared" si="6"/>
        <v>40</v>
      </c>
      <c r="J58" s="86">
        <f t="shared" si="7"/>
        <v>14</v>
      </c>
    </row>
    <row r="59" spans="1:10" ht="12.75">
      <c r="A59" s="81">
        <v>44</v>
      </c>
      <c r="B59" s="63" t="s">
        <v>125</v>
      </c>
      <c r="C59" s="63" t="s">
        <v>126</v>
      </c>
      <c r="D59" s="60" t="s">
        <v>149</v>
      </c>
      <c r="E59" s="83">
        <f>'Jungs A-Feld'!AD48</f>
        <v>40</v>
      </c>
      <c r="F59" s="84">
        <f t="shared" si="4"/>
        <v>80</v>
      </c>
      <c r="G59" s="81">
        <f>'VS Jungs'!L45</f>
        <v>115</v>
      </c>
      <c r="H59" s="84">
        <f t="shared" si="5"/>
        <v>195</v>
      </c>
      <c r="I59" s="85">
        <f t="shared" si="6"/>
        <v>43</v>
      </c>
      <c r="J59" s="86">
        <f t="shared" si="7"/>
        <v>15</v>
      </c>
    </row>
    <row r="60" spans="1:10" ht="12.75">
      <c r="A60" s="81">
        <v>46</v>
      </c>
      <c r="B60" s="60" t="s">
        <v>129</v>
      </c>
      <c r="C60" s="60" t="s">
        <v>130</v>
      </c>
      <c r="D60" s="82" t="s">
        <v>150</v>
      </c>
      <c r="E60" s="83">
        <f>'Jungs A-Feld'!AD50</f>
        <v>40</v>
      </c>
      <c r="F60" s="84">
        <f t="shared" si="4"/>
        <v>80</v>
      </c>
      <c r="G60" s="81">
        <f>'VS Jungs'!L47</f>
        <v>120</v>
      </c>
      <c r="H60" s="84">
        <f t="shared" si="5"/>
        <v>200</v>
      </c>
      <c r="I60" s="85">
        <f t="shared" si="6"/>
        <v>44</v>
      </c>
      <c r="J60" s="86">
        <f t="shared" si="7"/>
        <v>16</v>
      </c>
    </row>
    <row r="61" spans="1:10" ht="12.75">
      <c r="A61" s="81">
        <v>38</v>
      </c>
      <c r="B61" s="60" t="s">
        <v>115</v>
      </c>
      <c r="C61" s="60" t="s">
        <v>116</v>
      </c>
      <c r="D61" s="82" t="s">
        <v>147</v>
      </c>
      <c r="E61" s="83">
        <f>'Jungs A-Feld'!AD43</f>
        <v>33</v>
      </c>
      <c r="F61" s="84">
        <f t="shared" si="4"/>
        <v>66</v>
      </c>
      <c r="G61" s="81">
        <f>'VS Jungs'!L40</f>
        <v>173</v>
      </c>
      <c r="H61" s="84">
        <f t="shared" si="5"/>
        <v>239</v>
      </c>
      <c r="I61" s="85">
        <f t="shared" si="6"/>
        <v>46</v>
      </c>
      <c r="J61" s="86">
        <f t="shared" si="7"/>
        <v>17</v>
      </c>
    </row>
    <row r="62" spans="1:10" ht="12.75">
      <c r="A62" s="81">
        <v>37</v>
      </c>
      <c r="B62" s="60" t="s">
        <v>114</v>
      </c>
      <c r="C62" s="60" t="s">
        <v>225</v>
      </c>
      <c r="D62" s="82" t="s">
        <v>155</v>
      </c>
      <c r="E62" s="83">
        <f>'Jungs A-Feld'!AD42</f>
        <v>46</v>
      </c>
      <c r="F62" s="84">
        <f t="shared" si="4"/>
        <v>92</v>
      </c>
      <c r="G62" s="81">
        <f>'VS Jungs'!L39</f>
        <v>178</v>
      </c>
      <c r="H62" s="84">
        <f t="shared" si="5"/>
        <v>270</v>
      </c>
      <c r="I62" s="85">
        <f t="shared" si="6"/>
        <v>50</v>
      </c>
      <c r="J62" s="86">
        <f t="shared" si="7"/>
        <v>18</v>
      </c>
    </row>
  </sheetData>
  <sheetProtection selectLockedCells="1" selectUnlockedCells="1"/>
  <mergeCells count="2">
    <mergeCell ref="A1:J1"/>
    <mergeCell ref="K29:L2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zoomScale="90" zoomScaleNormal="9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8" sqref="A8"/>
    </sheetView>
  </sheetViews>
  <sheetFormatPr defaultColWidth="11.421875" defaultRowHeight="12.75"/>
  <cols>
    <col min="1" max="1" width="16.00390625" style="40" customWidth="1"/>
    <col min="2" max="2" width="14.421875" style="40" bestFit="1" customWidth="1"/>
    <col min="3" max="3" width="10.57421875" style="40" bestFit="1" customWidth="1"/>
    <col min="4" max="4" width="15.7109375" style="40" bestFit="1" customWidth="1"/>
    <col min="5" max="5" width="12.00390625" style="40" customWidth="1"/>
    <col min="6" max="6" width="9.00390625" style="40" customWidth="1"/>
    <col min="7" max="7" width="4.57421875" style="40" customWidth="1"/>
    <col min="8" max="8" width="4.140625" style="40" customWidth="1"/>
    <col min="9" max="9" width="10.57421875" style="40" customWidth="1"/>
    <col min="10" max="10" width="8.57421875" style="40" customWidth="1"/>
    <col min="11" max="11" width="14.7109375" style="40" customWidth="1"/>
    <col min="12" max="12" width="9.00390625" style="40" customWidth="1"/>
    <col min="13" max="13" width="4.57421875" style="40" customWidth="1"/>
    <col min="14" max="14" width="4.140625" style="40" customWidth="1"/>
    <col min="15" max="15" width="10.57421875" style="40" customWidth="1"/>
    <col min="16" max="16" width="8.57421875" style="40" customWidth="1"/>
    <col min="17" max="17" width="14.7109375" style="40" customWidth="1"/>
    <col min="18" max="18" width="9.00390625" style="40" customWidth="1"/>
    <col min="19" max="19" width="4.57421875" style="40" customWidth="1"/>
    <col min="20" max="20" width="4.140625" style="40" customWidth="1"/>
    <col min="21" max="21" width="10.57421875" style="40" customWidth="1"/>
    <col min="22" max="22" width="8.57421875" style="40" customWidth="1"/>
    <col min="23" max="23" width="14.7109375" style="40" customWidth="1"/>
    <col min="24" max="24" width="9.00390625" style="40" customWidth="1"/>
    <col min="25" max="25" width="4.57421875" style="40" customWidth="1"/>
    <col min="26" max="26" width="4.140625" style="40" customWidth="1"/>
    <col min="27" max="27" width="10.57421875" style="40" customWidth="1"/>
    <col min="28" max="28" width="8.57421875" style="40" customWidth="1"/>
    <col min="29" max="29" width="14.7109375" style="40" customWidth="1"/>
    <col min="30" max="30" width="12.28125" style="40" bestFit="1" customWidth="1"/>
    <col min="31" max="31" width="4.57421875" style="40" customWidth="1"/>
    <col min="32" max="32" width="4.140625" style="40" customWidth="1"/>
    <col min="33" max="33" width="10.57421875" style="40" customWidth="1"/>
    <col min="34" max="34" width="8.57421875" style="40" customWidth="1"/>
    <col min="35" max="35" width="14.7109375" style="40" customWidth="1"/>
    <col min="36" max="36" width="12.7109375" style="40" customWidth="1"/>
    <col min="37" max="16384" width="11.421875" style="40" customWidth="1"/>
  </cols>
  <sheetData>
    <row r="1" spans="1:36" ht="22.5">
      <c r="A1" s="109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4" ht="12.75">
      <c r="A2" s="40" t="s">
        <v>15</v>
      </c>
      <c r="C2" s="103" t="s">
        <v>16</v>
      </c>
      <c r="D2" s="103"/>
    </row>
    <row r="3" spans="1:4" ht="12.75">
      <c r="A3" s="40" t="s">
        <v>17</v>
      </c>
      <c r="C3" s="110" t="s">
        <v>156</v>
      </c>
      <c r="D3" s="103"/>
    </row>
    <row r="4" spans="3:4" ht="12.75">
      <c r="C4" s="103" t="s">
        <v>18</v>
      </c>
      <c r="D4" s="103"/>
    </row>
    <row r="5" spans="3:4" ht="12.75">
      <c r="C5" s="110" t="s">
        <v>157</v>
      </c>
      <c r="D5" s="103"/>
    </row>
    <row r="6" spans="3:4" ht="13.5" thickBot="1">
      <c r="C6" s="103" t="s">
        <v>19</v>
      </c>
      <c r="D6" s="103"/>
    </row>
    <row r="7" spans="5:30" ht="13.5" thickBot="1">
      <c r="E7" s="41"/>
      <c r="F7" s="104" t="s">
        <v>20</v>
      </c>
      <c r="G7" s="104"/>
      <c r="H7" s="104"/>
      <c r="I7" s="104"/>
      <c r="J7" s="104"/>
      <c r="K7" s="104"/>
      <c r="L7" s="105" t="s">
        <v>21</v>
      </c>
      <c r="M7" s="105"/>
      <c r="N7" s="105"/>
      <c r="O7" s="105"/>
      <c r="P7" s="105"/>
      <c r="Q7" s="105"/>
      <c r="R7" s="106" t="s">
        <v>22</v>
      </c>
      <c r="S7" s="106"/>
      <c r="T7" s="106"/>
      <c r="U7" s="106"/>
      <c r="V7" s="106"/>
      <c r="W7" s="106"/>
      <c r="X7" s="107" t="s">
        <v>23</v>
      </c>
      <c r="Y7" s="107"/>
      <c r="Z7" s="107"/>
      <c r="AA7" s="107"/>
      <c r="AB7" s="107"/>
      <c r="AC7" s="108"/>
      <c r="AD7" s="42"/>
    </row>
    <row r="8" spans="1:30" ht="12.75">
      <c r="A8" s="98" t="s">
        <v>227</v>
      </c>
      <c r="B8" s="48" t="s">
        <v>8</v>
      </c>
      <c r="C8" s="48" t="s">
        <v>9</v>
      </c>
      <c r="D8" s="48" t="s">
        <v>24</v>
      </c>
      <c r="E8" s="47" t="s">
        <v>25</v>
      </c>
      <c r="F8" s="26" t="s">
        <v>26</v>
      </c>
      <c r="G8" s="26" t="s">
        <v>27</v>
      </c>
      <c r="H8" s="26" t="s">
        <v>28</v>
      </c>
      <c r="I8" s="26" t="s">
        <v>29</v>
      </c>
      <c r="J8" s="26" t="s">
        <v>30</v>
      </c>
      <c r="K8" s="27" t="s">
        <v>31</v>
      </c>
      <c r="L8" s="26" t="s">
        <v>26</v>
      </c>
      <c r="M8" s="26" t="s">
        <v>27</v>
      </c>
      <c r="N8" s="26" t="s">
        <v>28</v>
      </c>
      <c r="O8" s="26" t="s">
        <v>29</v>
      </c>
      <c r="P8" s="26" t="s">
        <v>30</v>
      </c>
      <c r="Q8" s="27" t="s">
        <v>32</v>
      </c>
      <c r="R8" s="26" t="s">
        <v>26</v>
      </c>
      <c r="S8" s="26" t="s">
        <v>27</v>
      </c>
      <c r="T8" s="26" t="s">
        <v>28</v>
      </c>
      <c r="U8" s="26" t="s">
        <v>29</v>
      </c>
      <c r="V8" s="26" t="s">
        <v>30</v>
      </c>
      <c r="W8" s="27" t="s">
        <v>33</v>
      </c>
      <c r="X8" s="26" t="s">
        <v>26</v>
      </c>
      <c r="Y8" s="26" t="s">
        <v>27</v>
      </c>
      <c r="Z8" s="26" t="s">
        <v>28</v>
      </c>
      <c r="AA8" s="26" t="s">
        <v>29</v>
      </c>
      <c r="AB8" s="26" t="s">
        <v>30</v>
      </c>
      <c r="AC8" s="28" t="s">
        <v>34</v>
      </c>
      <c r="AD8" s="29" t="s">
        <v>14</v>
      </c>
    </row>
    <row r="9" spans="1:30" ht="12.75">
      <c r="A9" s="43">
        <v>1</v>
      </c>
      <c r="B9" s="66" t="s">
        <v>49</v>
      </c>
      <c r="C9" s="66" t="s">
        <v>50</v>
      </c>
      <c r="D9" s="67">
        <v>2007</v>
      </c>
      <c r="E9" s="22"/>
      <c r="F9" s="30" t="s">
        <v>200</v>
      </c>
      <c r="G9" s="30" t="s">
        <v>197</v>
      </c>
      <c r="H9" s="30" t="s">
        <v>173</v>
      </c>
      <c r="I9" s="31">
        <f aca="true" t="shared" si="0" ref="I9:I22">G9-H9</f>
        <v>19</v>
      </c>
      <c r="J9" s="30" t="s">
        <v>159</v>
      </c>
      <c r="K9" s="32">
        <f aca="true" t="shared" si="1" ref="K9:K40">(J9)*1</f>
        <v>10</v>
      </c>
      <c r="L9" s="39">
        <v>18</v>
      </c>
      <c r="M9" s="36" t="s">
        <v>186</v>
      </c>
      <c r="N9" s="36" t="s">
        <v>173</v>
      </c>
      <c r="O9" s="31">
        <f aca="true" t="shared" si="2" ref="O9:O22">M9-N9</f>
        <v>20</v>
      </c>
      <c r="P9" s="30" t="s">
        <v>159</v>
      </c>
      <c r="Q9" s="33">
        <f aca="true" t="shared" si="3" ref="Q9:Q22">K9+P9</f>
        <v>20</v>
      </c>
      <c r="R9" s="30" t="s">
        <v>186</v>
      </c>
      <c r="S9" s="30" t="s">
        <v>188</v>
      </c>
      <c r="T9" s="30" t="s">
        <v>164</v>
      </c>
      <c r="U9" s="31">
        <f aca="true" t="shared" si="4" ref="U9:U22">S9-T9</f>
        <v>21</v>
      </c>
      <c r="V9" s="30" t="s">
        <v>159</v>
      </c>
      <c r="W9" s="33">
        <f aca="true" t="shared" si="5" ref="W9:W22">Q9+V9</f>
        <v>30</v>
      </c>
      <c r="X9" s="30" t="s">
        <v>201</v>
      </c>
      <c r="Y9" s="30" t="s">
        <v>198</v>
      </c>
      <c r="Z9" s="30" t="s">
        <v>164</v>
      </c>
      <c r="AA9" s="31">
        <f aca="true" t="shared" si="6" ref="AA9:AA22">Y9-Z9</f>
        <v>28</v>
      </c>
      <c r="AB9" s="30" t="s">
        <v>159</v>
      </c>
      <c r="AC9" s="34">
        <f>W9+AB9</f>
        <v>40</v>
      </c>
      <c r="AD9" s="35">
        <f aca="true" t="shared" si="7" ref="AD9:AD40">RANK(AC9,$AC$9:$AC$58,0)</f>
        <v>1</v>
      </c>
    </row>
    <row r="10" spans="1:30" ht="12.75">
      <c r="A10" s="43">
        <v>2</v>
      </c>
      <c r="B10" s="68" t="s">
        <v>51</v>
      </c>
      <c r="C10" s="68" t="s">
        <v>52</v>
      </c>
      <c r="D10" s="69">
        <v>2009</v>
      </c>
      <c r="E10" s="22"/>
      <c r="F10" s="30" t="s">
        <v>188</v>
      </c>
      <c r="G10" s="30" t="s">
        <v>159</v>
      </c>
      <c r="H10" s="30" t="s">
        <v>189</v>
      </c>
      <c r="I10" s="31">
        <f t="shared" si="0"/>
        <v>-6</v>
      </c>
      <c r="J10" s="30" t="s">
        <v>167</v>
      </c>
      <c r="K10" s="32">
        <f t="shared" si="1"/>
        <v>3</v>
      </c>
      <c r="L10" s="39">
        <v>7</v>
      </c>
      <c r="M10" s="36" t="s">
        <v>194</v>
      </c>
      <c r="N10" s="36" t="s">
        <v>173</v>
      </c>
      <c r="O10" s="31">
        <f t="shared" si="2"/>
        <v>16</v>
      </c>
      <c r="P10" s="30" t="s">
        <v>159</v>
      </c>
      <c r="Q10" s="33">
        <f t="shared" si="3"/>
        <v>13</v>
      </c>
      <c r="R10" s="30" t="s">
        <v>204</v>
      </c>
      <c r="S10" s="30" t="s">
        <v>168</v>
      </c>
      <c r="T10" s="30" t="s">
        <v>204</v>
      </c>
      <c r="U10" s="31">
        <f t="shared" si="4"/>
        <v>-12</v>
      </c>
      <c r="V10" s="30" t="s">
        <v>161</v>
      </c>
      <c r="W10" s="33">
        <f t="shared" si="5"/>
        <v>14</v>
      </c>
      <c r="X10" s="30" t="s">
        <v>197</v>
      </c>
      <c r="Y10" s="30" t="s">
        <v>201</v>
      </c>
      <c r="Z10" s="30" t="s">
        <v>168</v>
      </c>
      <c r="AA10" s="31">
        <f t="shared" si="6"/>
        <v>13</v>
      </c>
      <c r="AB10" s="30" t="s">
        <v>159</v>
      </c>
      <c r="AC10" s="34">
        <f>W10+AB10</f>
        <v>24</v>
      </c>
      <c r="AD10" s="35">
        <f t="shared" si="7"/>
        <v>12</v>
      </c>
    </row>
    <row r="11" spans="1:30" ht="12.75">
      <c r="A11" s="43">
        <v>3</v>
      </c>
      <c r="B11" s="68" t="s">
        <v>53</v>
      </c>
      <c r="C11" s="68" t="s">
        <v>54</v>
      </c>
      <c r="D11" s="69">
        <v>2007</v>
      </c>
      <c r="E11" s="22"/>
      <c r="F11" s="30" t="s">
        <v>170</v>
      </c>
      <c r="G11" s="30" t="s">
        <v>188</v>
      </c>
      <c r="H11" s="30" t="s">
        <v>162</v>
      </c>
      <c r="I11" s="31">
        <f t="shared" si="0"/>
        <v>14</v>
      </c>
      <c r="J11" s="30" t="s">
        <v>159</v>
      </c>
      <c r="K11" s="32">
        <f t="shared" si="1"/>
        <v>10</v>
      </c>
      <c r="L11" s="39">
        <v>23</v>
      </c>
      <c r="M11" s="36" t="s">
        <v>186</v>
      </c>
      <c r="N11" s="36" t="s">
        <v>168</v>
      </c>
      <c r="O11" s="31">
        <f t="shared" si="2"/>
        <v>18</v>
      </c>
      <c r="P11" s="30" t="s">
        <v>159</v>
      </c>
      <c r="Q11" s="33">
        <f t="shared" si="3"/>
        <v>20</v>
      </c>
      <c r="R11" s="36" t="s">
        <v>165</v>
      </c>
      <c r="S11" s="36" t="s">
        <v>201</v>
      </c>
      <c r="T11" s="36" t="s">
        <v>162</v>
      </c>
      <c r="U11" s="37">
        <f t="shared" si="4"/>
        <v>11</v>
      </c>
      <c r="V11" s="36" t="s">
        <v>162</v>
      </c>
      <c r="W11" s="33">
        <f t="shared" si="5"/>
        <v>29</v>
      </c>
      <c r="X11" s="36" t="s">
        <v>183</v>
      </c>
      <c r="Y11" s="36" t="s">
        <v>195</v>
      </c>
      <c r="Z11" s="36" t="s">
        <v>173</v>
      </c>
      <c r="AA11" s="37">
        <f t="shared" si="6"/>
        <v>13</v>
      </c>
      <c r="AB11" s="36" t="s">
        <v>159</v>
      </c>
      <c r="AC11" s="34">
        <f aca="true" t="shared" si="8" ref="AC11:AC58">W11+AB11</f>
        <v>39</v>
      </c>
      <c r="AD11" s="35">
        <f t="shared" si="7"/>
        <v>2</v>
      </c>
    </row>
    <row r="12" spans="1:30" ht="12.75">
      <c r="A12" s="43">
        <v>4</v>
      </c>
      <c r="B12" s="66" t="s">
        <v>55</v>
      </c>
      <c r="C12" s="66" t="s">
        <v>56</v>
      </c>
      <c r="D12" s="67">
        <v>2009</v>
      </c>
      <c r="E12" s="22"/>
      <c r="F12" s="36" t="s">
        <v>167</v>
      </c>
      <c r="G12" s="36" t="s">
        <v>162</v>
      </c>
      <c r="H12" s="36" t="s">
        <v>188</v>
      </c>
      <c r="I12" s="37">
        <f t="shared" si="0"/>
        <v>-14</v>
      </c>
      <c r="J12" s="36" t="s">
        <v>158</v>
      </c>
      <c r="K12" s="38">
        <f t="shared" si="1"/>
        <v>0</v>
      </c>
      <c r="L12" s="44">
        <v>5</v>
      </c>
      <c r="M12" s="36" t="s">
        <v>184</v>
      </c>
      <c r="N12" s="36" t="s">
        <v>187</v>
      </c>
      <c r="O12" s="31">
        <f t="shared" si="2"/>
        <v>-1</v>
      </c>
      <c r="P12" s="36" t="s">
        <v>170</v>
      </c>
      <c r="Q12" s="33">
        <f t="shared" si="3"/>
        <v>4</v>
      </c>
      <c r="R12" s="36" t="s">
        <v>203</v>
      </c>
      <c r="S12" s="36" t="s">
        <v>187</v>
      </c>
      <c r="T12" s="36" t="s">
        <v>184</v>
      </c>
      <c r="U12" s="37">
        <f t="shared" si="4"/>
        <v>1</v>
      </c>
      <c r="V12" s="36" t="s">
        <v>171</v>
      </c>
      <c r="W12" s="33">
        <f t="shared" si="5"/>
        <v>10</v>
      </c>
      <c r="X12" s="36" t="s">
        <v>186</v>
      </c>
      <c r="Y12" s="36" t="s">
        <v>196</v>
      </c>
      <c r="Z12" s="36" t="s">
        <v>159</v>
      </c>
      <c r="AA12" s="37">
        <f t="shared" si="6"/>
        <v>4</v>
      </c>
      <c r="AB12" s="36" t="s">
        <v>168</v>
      </c>
      <c r="AC12" s="34">
        <f t="shared" si="8"/>
        <v>17</v>
      </c>
      <c r="AD12" s="35">
        <f t="shared" si="7"/>
        <v>33</v>
      </c>
    </row>
    <row r="13" spans="1:30" ht="12.75">
      <c r="A13" s="43">
        <v>5</v>
      </c>
      <c r="B13" s="70" t="s">
        <v>57</v>
      </c>
      <c r="C13" s="70" t="s">
        <v>58</v>
      </c>
      <c r="D13" s="67">
        <v>2008</v>
      </c>
      <c r="E13" s="22"/>
      <c r="F13" s="30" t="s">
        <v>202</v>
      </c>
      <c r="G13" s="30" t="s">
        <v>171</v>
      </c>
      <c r="H13" s="30" t="s">
        <v>185</v>
      </c>
      <c r="I13" s="31">
        <f t="shared" si="0"/>
        <v>-11</v>
      </c>
      <c r="J13" s="30" t="s">
        <v>161</v>
      </c>
      <c r="K13" s="32">
        <f t="shared" si="1"/>
        <v>1</v>
      </c>
      <c r="L13" s="39">
        <v>4</v>
      </c>
      <c r="M13" s="36" t="s">
        <v>187</v>
      </c>
      <c r="N13" s="36" t="s">
        <v>184</v>
      </c>
      <c r="O13" s="31">
        <f t="shared" si="2"/>
        <v>1</v>
      </c>
      <c r="P13" s="30" t="s">
        <v>171</v>
      </c>
      <c r="Q13" s="33">
        <f t="shared" si="3"/>
        <v>7</v>
      </c>
      <c r="R13" s="30" t="s">
        <v>192</v>
      </c>
      <c r="S13" s="30" t="s">
        <v>162</v>
      </c>
      <c r="T13" s="30" t="s">
        <v>192</v>
      </c>
      <c r="U13" s="31">
        <f t="shared" si="4"/>
        <v>-6</v>
      </c>
      <c r="V13" s="30" t="s">
        <v>167</v>
      </c>
      <c r="W13" s="33">
        <f t="shared" si="5"/>
        <v>10</v>
      </c>
      <c r="X13" s="30" t="s">
        <v>168</v>
      </c>
      <c r="Y13" s="30" t="s">
        <v>185</v>
      </c>
      <c r="Z13" s="30" t="s">
        <v>168</v>
      </c>
      <c r="AA13" s="31">
        <f t="shared" si="6"/>
        <v>10</v>
      </c>
      <c r="AB13" s="30" t="s">
        <v>162</v>
      </c>
      <c r="AC13" s="34">
        <f t="shared" si="8"/>
        <v>19</v>
      </c>
      <c r="AD13" s="35">
        <f t="shared" si="7"/>
        <v>26</v>
      </c>
    </row>
    <row r="14" spans="1:30" ht="12.75">
      <c r="A14" s="43">
        <v>6</v>
      </c>
      <c r="B14" s="70" t="s">
        <v>59</v>
      </c>
      <c r="C14" s="70" t="s">
        <v>60</v>
      </c>
      <c r="D14" s="67">
        <v>2008</v>
      </c>
      <c r="E14" s="22"/>
      <c r="F14" s="30" t="s">
        <v>197</v>
      </c>
      <c r="G14" s="30" t="s">
        <v>187</v>
      </c>
      <c r="H14" s="30" t="s">
        <v>162</v>
      </c>
      <c r="I14" s="31">
        <f t="shared" si="0"/>
        <v>4</v>
      </c>
      <c r="J14" s="30" t="s">
        <v>168</v>
      </c>
      <c r="K14" s="32">
        <f t="shared" si="1"/>
        <v>7</v>
      </c>
      <c r="L14" s="39">
        <v>25</v>
      </c>
      <c r="M14" s="36" t="s">
        <v>165</v>
      </c>
      <c r="N14" s="36" t="s">
        <v>184</v>
      </c>
      <c r="O14" s="31">
        <f t="shared" si="2"/>
        <v>-4</v>
      </c>
      <c r="P14" s="30" t="s">
        <v>167</v>
      </c>
      <c r="Q14" s="33">
        <f t="shared" si="3"/>
        <v>10</v>
      </c>
      <c r="R14" s="30" t="s">
        <v>187</v>
      </c>
      <c r="S14" s="30" t="s">
        <v>159</v>
      </c>
      <c r="T14" s="30" t="s">
        <v>192</v>
      </c>
      <c r="U14" s="31">
        <f t="shared" si="4"/>
        <v>-5</v>
      </c>
      <c r="V14" s="30" t="s">
        <v>167</v>
      </c>
      <c r="W14" s="33">
        <f t="shared" si="5"/>
        <v>13</v>
      </c>
      <c r="X14" s="30" t="s">
        <v>162</v>
      </c>
      <c r="Y14" s="30" t="s">
        <v>159</v>
      </c>
      <c r="Z14" s="30" t="s">
        <v>184</v>
      </c>
      <c r="AA14" s="31">
        <f t="shared" si="6"/>
        <v>-2</v>
      </c>
      <c r="AB14" s="30" t="s">
        <v>170</v>
      </c>
      <c r="AC14" s="34">
        <f t="shared" si="8"/>
        <v>17</v>
      </c>
      <c r="AD14" s="35">
        <f t="shared" si="7"/>
        <v>33</v>
      </c>
    </row>
    <row r="15" spans="1:30" ht="12.75">
      <c r="A15" s="43">
        <v>7</v>
      </c>
      <c r="B15" s="70" t="s">
        <v>61</v>
      </c>
      <c r="C15" s="70" t="s">
        <v>62</v>
      </c>
      <c r="D15" s="67">
        <v>2008</v>
      </c>
      <c r="E15" s="22"/>
      <c r="F15" s="30" t="s">
        <v>195</v>
      </c>
      <c r="G15" s="30" t="s">
        <v>170</v>
      </c>
      <c r="H15" s="30" t="s">
        <v>192</v>
      </c>
      <c r="I15" s="31">
        <f t="shared" si="0"/>
        <v>-11</v>
      </c>
      <c r="J15" s="30" t="s">
        <v>161</v>
      </c>
      <c r="K15" s="32">
        <f t="shared" si="1"/>
        <v>1</v>
      </c>
      <c r="L15" s="39">
        <v>2</v>
      </c>
      <c r="M15" s="36" t="s">
        <v>173</v>
      </c>
      <c r="N15" s="36" t="s">
        <v>194</v>
      </c>
      <c r="O15" s="31">
        <f t="shared" si="2"/>
        <v>-16</v>
      </c>
      <c r="P15" s="30" t="s">
        <v>158</v>
      </c>
      <c r="Q15" s="33">
        <f t="shared" si="3"/>
        <v>1</v>
      </c>
      <c r="R15" s="30" t="s">
        <v>184</v>
      </c>
      <c r="S15" s="30" t="s">
        <v>184</v>
      </c>
      <c r="T15" s="30" t="s">
        <v>192</v>
      </c>
      <c r="U15" s="31">
        <f t="shared" si="4"/>
        <v>-3</v>
      </c>
      <c r="V15" s="30" t="s">
        <v>170</v>
      </c>
      <c r="W15" s="33">
        <f t="shared" si="5"/>
        <v>5</v>
      </c>
      <c r="X15" s="30" t="s">
        <v>173</v>
      </c>
      <c r="Y15" s="30" t="s">
        <v>168</v>
      </c>
      <c r="Z15" s="30" t="s">
        <v>185</v>
      </c>
      <c r="AA15" s="31">
        <f t="shared" si="6"/>
        <v>-10</v>
      </c>
      <c r="AB15" s="30" t="s">
        <v>161</v>
      </c>
      <c r="AC15" s="34">
        <f t="shared" si="8"/>
        <v>6</v>
      </c>
      <c r="AD15" s="35">
        <f t="shared" si="7"/>
        <v>47</v>
      </c>
    </row>
    <row r="16" spans="1:30" ht="12.75">
      <c r="A16" s="43">
        <v>8</v>
      </c>
      <c r="B16" s="70" t="s">
        <v>63</v>
      </c>
      <c r="C16" s="70" t="s">
        <v>64</v>
      </c>
      <c r="D16" s="67">
        <v>2008</v>
      </c>
      <c r="E16" s="22"/>
      <c r="F16" s="30" t="s">
        <v>192</v>
      </c>
      <c r="G16" s="30" t="s">
        <v>196</v>
      </c>
      <c r="H16" s="30" t="s">
        <v>162</v>
      </c>
      <c r="I16" s="31">
        <f t="shared" si="0"/>
        <v>5</v>
      </c>
      <c r="J16" s="30" t="s">
        <v>168</v>
      </c>
      <c r="K16" s="32">
        <f t="shared" si="1"/>
        <v>7</v>
      </c>
      <c r="L16" s="39">
        <v>30</v>
      </c>
      <c r="M16" s="36" t="s">
        <v>187</v>
      </c>
      <c r="N16" s="36" t="s">
        <v>184</v>
      </c>
      <c r="O16" s="31">
        <f t="shared" si="2"/>
        <v>1</v>
      </c>
      <c r="P16" s="30" t="s">
        <v>171</v>
      </c>
      <c r="Q16" s="33">
        <f t="shared" si="3"/>
        <v>13</v>
      </c>
      <c r="R16" s="30" t="s">
        <v>167</v>
      </c>
      <c r="S16" s="30" t="s">
        <v>162</v>
      </c>
      <c r="T16" s="30" t="s">
        <v>201</v>
      </c>
      <c r="U16" s="31">
        <f t="shared" si="4"/>
        <v>-11</v>
      </c>
      <c r="V16" s="30" t="s">
        <v>161</v>
      </c>
      <c r="W16" s="33">
        <f t="shared" si="5"/>
        <v>14</v>
      </c>
      <c r="X16" s="30" t="s">
        <v>191</v>
      </c>
      <c r="Y16" s="30" t="s">
        <v>190</v>
      </c>
      <c r="Z16" s="30" t="s">
        <v>159</v>
      </c>
      <c r="AA16" s="31">
        <f t="shared" si="6"/>
        <v>1</v>
      </c>
      <c r="AB16" s="30" t="s">
        <v>171</v>
      </c>
      <c r="AC16" s="34">
        <f t="shared" si="8"/>
        <v>20</v>
      </c>
      <c r="AD16" s="35">
        <f t="shared" si="7"/>
        <v>21</v>
      </c>
    </row>
    <row r="17" spans="1:30" ht="12.75">
      <c r="A17" s="43">
        <v>9</v>
      </c>
      <c r="B17" s="70" t="s">
        <v>65</v>
      </c>
      <c r="C17" s="70" t="s">
        <v>66</v>
      </c>
      <c r="D17" s="67">
        <v>2008</v>
      </c>
      <c r="E17" s="22"/>
      <c r="F17" s="30" t="s">
        <v>201</v>
      </c>
      <c r="G17" s="30" t="s">
        <v>168</v>
      </c>
      <c r="H17" s="30" t="s">
        <v>189</v>
      </c>
      <c r="I17" s="31">
        <f t="shared" si="0"/>
        <v>-9</v>
      </c>
      <c r="J17" s="30" t="s">
        <v>164</v>
      </c>
      <c r="K17" s="32">
        <f t="shared" si="1"/>
        <v>2</v>
      </c>
      <c r="L17" s="39">
        <v>32</v>
      </c>
      <c r="M17" s="36" t="s">
        <v>186</v>
      </c>
      <c r="N17" s="36" t="s">
        <v>159</v>
      </c>
      <c r="O17" s="31">
        <f t="shared" si="2"/>
        <v>15</v>
      </c>
      <c r="P17" s="30" t="s">
        <v>159</v>
      </c>
      <c r="Q17" s="33">
        <f t="shared" si="3"/>
        <v>12</v>
      </c>
      <c r="R17" s="30" t="s">
        <v>195</v>
      </c>
      <c r="S17" s="30" t="s">
        <v>171</v>
      </c>
      <c r="T17" s="30" t="s">
        <v>192</v>
      </c>
      <c r="U17" s="31">
        <f t="shared" si="4"/>
        <v>-9</v>
      </c>
      <c r="V17" s="30" t="s">
        <v>164</v>
      </c>
      <c r="W17" s="33">
        <f t="shared" si="5"/>
        <v>14</v>
      </c>
      <c r="X17" s="30" t="s">
        <v>171</v>
      </c>
      <c r="Y17" s="30" t="s">
        <v>184</v>
      </c>
      <c r="Z17" s="30" t="s">
        <v>159</v>
      </c>
      <c r="AA17" s="31">
        <f t="shared" si="6"/>
        <v>2</v>
      </c>
      <c r="AB17" s="30" t="s">
        <v>171</v>
      </c>
      <c r="AC17" s="34">
        <f t="shared" si="8"/>
        <v>20</v>
      </c>
      <c r="AD17" s="35">
        <f t="shared" si="7"/>
        <v>21</v>
      </c>
    </row>
    <row r="18" spans="1:30" ht="12.75">
      <c r="A18" s="43">
        <v>10</v>
      </c>
      <c r="B18" s="70" t="s">
        <v>67</v>
      </c>
      <c r="C18" s="70" t="s">
        <v>68</v>
      </c>
      <c r="D18" s="67">
        <v>2008</v>
      </c>
      <c r="E18" s="22"/>
      <c r="F18" s="30" t="s">
        <v>183</v>
      </c>
      <c r="G18" s="30" t="s">
        <v>173</v>
      </c>
      <c r="H18" s="30" t="s">
        <v>187</v>
      </c>
      <c r="I18" s="31">
        <f t="shared" si="0"/>
        <v>-8</v>
      </c>
      <c r="J18" s="30" t="s">
        <v>164</v>
      </c>
      <c r="K18" s="32">
        <f t="shared" si="1"/>
        <v>2</v>
      </c>
      <c r="L18" s="39">
        <v>21</v>
      </c>
      <c r="M18" s="36" t="s">
        <v>196</v>
      </c>
      <c r="N18" s="36" t="s">
        <v>187</v>
      </c>
      <c r="O18" s="31">
        <f t="shared" si="2"/>
        <v>1</v>
      </c>
      <c r="P18" s="30" t="s">
        <v>171</v>
      </c>
      <c r="Q18" s="33">
        <f t="shared" si="3"/>
        <v>8</v>
      </c>
      <c r="R18" s="30" t="s">
        <v>193</v>
      </c>
      <c r="S18" s="30" t="s">
        <v>189</v>
      </c>
      <c r="T18" s="30" t="s">
        <v>171</v>
      </c>
      <c r="U18" s="31">
        <f t="shared" si="4"/>
        <v>10</v>
      </c>
      <c r="V18" s="30" t="s">
        <v>162</v>
      </c>
      <c r="W18" s="33">
        <f t="shared" si="5"/>
        <v>17</v>
      </c>
      <c r="X18" s="30" t="s">
        <v>204</v>
      </c>
      <c r="Y18" s="30" t="s">
        <v>171</v>
      </c>
      <c r="Z18" s="30" t="s">
        <v>204</v>
      </c>
      <c r="AA18" s="31">
        <f t="shared" si="6"/>
        <v>-13</v>
      </c>
      <c r="AB18" s="30" t="s">
        <v>158</v>
      </c>
      <c r="AC18" s="34">
        <f t="shared" si="8"/>
        <v>17</v>
      </c>
      <c r="AD18" s="35">
        <f t="shared" si="7"/>
        <v>33</v>
      </c>
    </row>
    <row r="19" spans="1:30" ht="12.75">
      <c r="A19" s="43">
        <v>11</v>
      </c>
      <c r="B19" s="70" t="s">
        <v>69</v>
      </c>
      <c r="C19" s="70" t="s">
        <v>70</v>
      </c>
      <c r="D19" s="69">
        <v>2007</v>
      </c>
      <c r="E19" s="22"/>
      <c r="F19" s="30" t="s">
        <v>191</v>
      </c>
      <c r="G19" s="30" t="s">
        <v>165</v>
      </c>
      <c r="H19" s="30" t="s">
        <v>192</v>
      </c>
      <c r="I19" s="31">
        <f t="shared" si="0"/>
        <v>-7</v>
      </c>
      <c r="J19" s="30" t="s">
        <v>164</v>
      </c>
      <c r="K19" s="32">
        <f t="shared" si="1"/>
        <v>2</v>
      </c>
      <c r="L19" s="39">
        <v>12</v>
      </c>
      <c r="M19" s="36" t="s">
        <v>196</v>
      </c>
      <c r="N19" s="36" t="s">
        <v>189</v>
      </c>
      <c r="O19" s="31">
        <f t="shared" si="2"/>
        <v>-2</v>
      </c>
      <c r="P19" s="30" t="s">
        <v>170</v>
      </c>
      <c r="Q19" s="33">
        <f t="shared" si="3"/>
        <v>6</v>
      </c>
      <c r="R19" s="30" t="s">
        <v>200</v>
      </c>
      <c r="S19" s="30" t="s">
        <v>162</v>
      </c>
      <c r="T19" s="30" t="s">
        <v>185</v>
      </c>
      <c r="U19" s="31">
        <f t="shared" si="4"/>
        <v>-8</v>
      </c>
      <c r="V19" s="30" t="s">
        <v>164</v>
      </c>
      <c r="W19" s="33">
        <f t="shared" si="5"/>
        <v>8</v>
      </c>
      <c r="X19" s="30" t="s">
        <v>188</v>
      </c>
      <c r="Y19" s="30" t="s">
        <v>185</v>
      </c>
      <c r="Z19" s="30" t="s">
        <v>195</v>
      </c>
      <c r="AA19" s="31">
        <f t="shared" si="6"/>
        <v>-1</v>
      </c>
      <c r="AB19" s="30" t="s">
        <v>170</v>
      </c>
      <c r="AC19" s="34">
        <f t="shared" si="8"/>
        <v>12</v>
      </c>
      <c r="AD19" s="35">
        <f t="shared" si="7"/>
        <v>44</v>
      </c>
    </row>
    <row r="20" spans="1:30" ht="12.75">
      <c r="A20" s="43">
        <v>12</v>
      </c>
      <c r="B20" s="70" t="s">
        <v>71</v>
      </c>
      <c r="C20" s="70" t="s">
        <v>72</v>
      </c>
      <c r="D20" s="69">
        <v>2007</v>
      </c>
      <c r="E20" s="22"/>
      <c r="F20" s="30" t="s">
        <v>198</v>
      </c>
      <c r="G20" s="30" t="s">
        <v>159</v>
      </c>
      <c r="H20" s="30" t="s">
        <v>189</v>
      </c>
      <c r="I20" s="31">
        <f t="shared" si="0"/>
        <v>-6</v>
      </c>
      <c r="J20" s="30" t="s">
        <v>167</v>
      </c>
      <c r="K20" s="32">
        <f t="shared" si="1"/>
        <v>3</v>
      </c>
      <c r="L20" s="39">
        <v>11</v>
      </c>
      <c r="M20" s="36" t="s">
        <v>189</v>
      </c>
      <c r="N20" s="36" t="s">
        <v>196</v>
      </c>
      <c r="O20" s="31">
        <f t="shared" si="2"/>
        <v>2</v>
      </c>
      <c r="P20" s="30" t="s">
        <v>171</v>
      </c>
      <c r="Q20" s="33">
        <f t="shared" si="3"/>
        <v>9</v>
      </c>
      <c r="R20" s="30" t="s">
        <v>168</v>
      </c>
      <c r="S20" s="30" t="s">
        <v>192</v>
      </c>
      <c r="T20" s="30" t="s">
        <v>184</v>
      </c>
      <c r="U20" s="31">
        <f t="shared" si="4"/>
        <v>3</v>
      </c>
      <c r="V20" s="30" t="s">
        <v>171</v>
      </c>
      <c r="W20" s="33">
        <f t="shared" si="5"/>
        <v>15</v>
      </c>
      <c r="X20" s="30" t="s">
        <v>192</v>
      </c>
      <c r="Y20" s="30" t="s">
        <v>195</v>
      </c>
      <c r="Z20" s="30" t="s">
        <v>204</v>
      </c>
      <c r="AA20" s="31">
        <f t="shared" si="6"/>
        <v>-1</v>
      </c>
      <c r="AB20" s="30" t="s">
        <v>170</v>
      </c>
      <c r="AC20" s="34">
        <f t="shared" si="8"/>
        <v>19</v>
      </c>
      <c r="AD20" s="35">
        <f t="shared" si="7"/>
        <v>26</v>
      </c>
    </row>
    <row r="21" spans="1:30" ht="12.75">
      <c r="A21" s="43">
        <v>13</v>
      </c>
      <c r="B21" s="70" t="s">
        <v>73</v>
      </c>
      <c r="C21" s="70" t="s">
        <v>74</v>
      </c>
      <c r="D21" s="69">
        <v>2007</v>
      </c>
      <c r="E21" s="22"/>
      <c r="F21" s="30" t="s">
        <v>199</v>
      </c>
      <c r="G21" s="30" t="s">
        <v>183</v>
      </c>
      <c r="H21" s="30" t="s">
        <v>173</v>
      </c>
      <c r="I21" s="31">
        <f t="shared" si="0"/>
        <v>17</v>
      </c>
      <c r="J21" s="30" t="s">
        <v>159</v>
      </c>
      <c r="K21" s="32">
        <f t="shared" si="1"/>
        <v>10</v>
      </c>
      <c r="L21" s="39">
        <v>20</v>
      </c>
      <c r="M21" s="36" t="s">
        <v>190</v>
      </c>
      <c r="N21" s="36" t="s">
        <v>187</v>
      </c>
      <c r="O21" s="31">
        <f t="shared" si="2"/>
        <v>-2</v>
      </c>
      <c r="P21" s="30" t="s">
        <v>170</v>
      </c>
      <c r="Q21" s="33">
        <f t="shared" si="3"/>
        <v>14</v>
      </c>
      <c r="R21" s="30" t="s">
        <v>171</v>
      </c>
      <c r="S21" s="30" t="s">
        <v>192</v>
      </c>
      <c r="T21" s="30" t="s">
        <v>159</v>
      </c>
      <c r="U21" s="31">
        <f t="shared" si="4"/>
        <v>5</v>
      </c>
      <c r="V21" s="30" t="s">
        <v>168</v>
      </c>
      <c r="W21" s="33">
        <f t="shared" si="5"/>
        <v>21</v>
      </c>
      <c r="X21" s="30" t="s">
        <v>195</v>
      </c>
      <c r="Y21" s="30" t="s">
        <v>196</v>
      </c>
      <c r="Z21" s="30" t="s">
        <v>162</v>
      </c>
      <c r="AA21" s="31">
        <f t="shared" si="6"/>
        <v>5</v>
      </c>
      <c r="AB21" s="30" t="s">
        <v>168</v>
      </c>
      <c r="AC21" s="34">
        <f t="shared" si="8"/>
        <v>28</v>
      </c>
      <c r="AD21" s="35">
        <f t="shared" si="7"/>
        <v>8</v>
      </c>
    </row>
    <row r="22" spans="1:30" ht="12.75">
      <c r="A22" s="43">
        <v>14</v>
      </c>
      <c r="B22" s="70" t="s">
        <v>75</v>
      </c>
      <c r="C22" s="70" t="s">
        <v>76</v>
      </c>
      <c r="D22" s="69">
        <v>2007</v>
      </c>
      <c r="E22" s="22"/>
      <c r="F22" s="39">
        <v>19</v>
      </c>
      <c r="G22" s="39">
        <v>17</v>
      </c>
      <c r="H22" s="39">
        <v>13</v>
      </c>
      <c r="I22" s="31">
        <f t="shared" si="0"/>
        <v>4</v>
      </c>
      <c r="J22" s="39">
        <v>7</v>
      </c>
      <c r="K22" s="32">
        <f t="shared" si="1"/>
        <v>7</v>
      </c>
      <c r="L22" s="39">
        <v>29</v>
      </c>
      <c r="M22" s="39">
        <v>16</v>
      </c>
      <c r="N22" s="39">
        <v>13</v>
      </c>
      <c r="O22" s="31">
        <f t="shared" si="2"/>
        <v>3</v>
      </c>
      <c r="P22" s="39">
        <v>6</v>
      </c>
      <c r="Q22" s="33">
        <f t="shared" si="3"/>
        <v>13</v>
      </c>
      <c r="R22" s="39">
        <v>20</v>
      </c>
      <c r="S22" s="39">
        <v>9</v>
      </c>
      <c r="T22" s="39">
        <v>18</v>
      </c>
      <c r="U22" s="31">
        <f t="shared" si="4"/>
        <v>-9</v>
      </c>
      <c r="V22" s="39">
        <v>2</v>
      </c>
      <c r="W22" s="33">
        <f t="shared" si="5"/>
        <v>15</v>
      </c>
      <c r="X22" s="39">
        <v>30</v>
      </c>
      <c r="Y22" s="39">
        <v>13</v>
      </c>
      <c r="Z22" s="39">
        <v>11</v>
      </c>
      <c r="AA22" s="31">
        <f t="shared" si="6"/>
        <v>2</v>
      </c>
      <c r="AB22" s="39">
        <v>6</v>
      </c>
      <c r="AC22" s="34">
        <f t="shared" si="8"/>
        <v>21</v>
      </c>
      <c r="AD22" s="35">
        <f t="shared" si="7"/>
        <v>19</v>
      </c>
    </row>
    <row r="23" spans="1:30" ht="12.75">
      <c r="A23" s="43">
        <v>15</v>
      </c>
      <c r="B23" s="66" t="s">
        <v>77</v>
      </c>
      <c r="C23" s="66" t="s">
        <v>78</v>
      </c>
      <c r="D23" s="67">
        <v>2008</v>
      </c>
      <c r="E23" s="22"/>
      <c r="F23" s="30" t="s">
        <v>165</v>
      </c>
      <c r="G23" s="30" t="s">
        <v>162</v>
      </c>
      <c r="H23" s="30" t="s">
        <v>196</v>
      </c>
      <c r="I23" s="31">
        <f aca="true" t="shared" si="9" ref="I23:I45">G23-H23</f>
        <v>-5</v>
      </c>
      <c r="J23" s="30" t="s">
        <v>167</v>
      </c>
      <c r="K23" s="32">
        <f t="shared" si="1"/>
        <v>3</v>
      </c>
      <c r="L23" s="39">
        <v>17</v>
      </c>
      <c r="M23" s="36" t="s">
        <v>185</v>
      </c>
      <c r="N23" s="36" t="s">
        <v>196</v>
      </c>
      <c r="O23" s="31">
        <f aca="true" t="shared" si="10" ref="O23:O45">M23-N23</f>
        <v>3</v>
      </c>
      <c r="P23" s="30" t="s">
        <v>171</v>
      </c>
      <c r="Q23" s="33">
        <f aca="true" t="shared" si="11" ref="Q23:Q45">K23+P23</f>
        <v>9</v>
      </c>
      <c r="R23" s="30" t="s">
        <v>173</v>
      </c>
      <c r="S23" s="30" t="s">
        <v>192</v>
      </c>
      <c r="T23" s="30" t="s">
        <v>162</v>
      </c>
      <c r="U23" s="31">
        <f aca="true" t="shared" si="12" ref="U23:U45">S23-T23</f>
        <v>6</v>
      </c>
      <c r="V23" s="30" t="s">
        <v>168</v>
      </c>
      <c r="W23" s="33">
        <f aca="true" t="shared" si="13" ref="W23:W45">Q23+V23</f>
        <v>16</v>
      </c>
      <c r="X23" s="30" t="s">
        <v>184</v>
      </c>
      <c r="Y23" s="30" t="s">
        <v>204</v>
      </c>
      <c r="Z23" s="30" t="s">
        <v>195</v>
      </c>
      <c r="AA23" s="31">
        <f aca="true" t="shared" si="14" ref="AA23:AA45">Y23-Z23</f>
        <v>1</v>
      </c>
      <c r="AB23" s="30" t="s">
        <v>171</v>
      </c>
      <c r="AC23" s="34">
        <f t="shared" si="8"/>
        <v>22</v>
      </c>
      <c r="AD23" s="35">
        <f t="shared" si="7"/>
        <v>13</v>
      </c>
    </row>
    <row r="24" spans="1:30" ht="12.75">
      <c r="A24" s="43">
        <v>16</v>
      </c>
      <c r="B24" s="66" t="s">
        <v>79</v>
      </c>
      <c r="C24" s="66" t="s">
        <v>80</v>
      </c>
      <c r="D24" s="69">
        <v>2010</v>
      </c>
      <c r="E24" s="22"/>
      <c r="F24" s="30" t="s">
        <v>203</v>
      </c>
      <c r="G24" s="30" t="s">
        <v>173</v>
      </c>
      <c r="H24" s="30" t="s">
        <v>204</v>
      </c>
      <c r="I24" s="31">
        <f t="shared" si="9"/>
        <v>-14</v>
      </c>
      <c r="J24" s="30" t="s">
        <v>158</v>
      </c>
      <c r="K24" s="32">
        <f t="shared" si="1"/>
        <v>0</v>
      </c>
      <c r="L24" s="39">
        <v>27</v>
      </c>
      <c r="M24" s="36" t="s">
        <v>167</v>
      </c>
      <c r="N24" s="36" t="s">
        <v>201</v>
      </c>
      <c r="O24" s="31">
        <f t="shared" si="10"/>
        <v>-17</v>
      </c>
      <c r="P24" s="30" t="s">
        <v>158</v>
      </c>
      <c r="Q24" s="33">
        <f t="shared" si="11"/>
        <v>0</v>
      </c>
      <c r="R24" s="30" t="s">
        <v>194</v>
      </c>
      <c r="S24" s="30" t="s">
        <v>162</v>
      </c>
      <c r="T24" s="30" t="s">
        <v>201</v>
      </c>
      <c r="U24" s="31">
        <f t="shared" si="12"/>
        <v>-11</v>
      </c>
      <c r="V24" s="30" t="s">
        <v>161</v>
      </c>
      <c r="W24" s="33">
        <f t="shared" si="13"/>
        <v>1</v>
      </c>
      <c r="X24" s="30" t="s">
        <v>199</v>
      </c>
      <c r="Y24" s="30" t="s">
        <v>183</v>
      </c>
      <c r="Z24" s="30" t="s">
        <v>186</v>
      </c>
      <c r="AA24" s="31">
        <f t="shared" si="14"/>
        <v>-3</v>
      </c>
      <c r="AB24" s="30" t="s">
        <v>170</v>
      </c>
      <c r="AC24" s="34">
        <f t="shared" si="8"/>
        <v>5</v>
      </c>
      <c r="AD24" s="35">
        <f t="shared" si="7"/>
        <v>50</v>
      </c>
    </row>
    <row r="25" spans="1:30" ht="12.75">
      <c r="A25" s="43">
        <v>17</v>
      </c>
      <c r="B25" s="66" t="s">
        <v>81</v>
      </c>
      <c r="C25" s="66" t="s">
        <v>82</v>
      </c>
      <c r="D25" s="67">
        <v>2008</v>
      </c>
      <c r="E25" s="22"/>
      <c r="F25" s="30" t="s">
        <v>186</v>
      </c>
      <c r="G25" s="30" t="s">
        <v>184</v>
      </c>
      <c r="H25" s="30" t="s">
        <v>187</v>
      </c>
      <c r="I25" s="31">
        <f t="shared" si="9"/>
        <v>-1</v>
      </c>
      <c r="J25" s="30" t="s">
        <v>170</v>
      </c>
      <c r="K25" s="32">
        <f t="shared" si="1"/>
        <v>4</v>
      </c>
      <c r="L25" s="39">
        <v>15</v>
      </c>
      <c r="M25" s="36" t="s">
        <v>196</v>
      </c>
      <c r="N25" s="36" t="s">
        <v>185</v>
      </c>
      <c r="O25" s="31">
        <f t="shared" si="10"/>
        <v>-3</v>
      </c>
      <c r="P25" s="30" t="s">
        <v>170</v>
      </c>
      <c r="Q25" s="33">
        <f t="shared" si="11"/>
        <v>8</v>
      </c>
      <c r="R25" s="36" t="s">
        <v>198</v>
      </c>
      <c r="S25" s="36" t="s">
        <v>165</v>
      </c>
      <c r="T25" s="36" t="s">
        <v>188</v>
      </c>
      <c r="U25" s="37">
        <f t="shared" si="12"/>
        <v>-15</v>
      </c>
      <c r="V25" s="36" t="s">
        <v>158</v>
      </c>
      <c r="W25" s="33">
        <f t="shared" si="13"/>
        <v>8</v>
      </c>
      <c r="X25" s="36" t="s">
        <v>194</v>
      </c>
      <c r="Y25" s="36" t="s">
        <v>159</v>
      </c>
      <c r="Z25" s="36" t="s">
        <v>165</v>
      </c>
      <c r="AA25" s="37">
        <f t="shared" si="14"/>
        <v>2</v>
      </c>
      <c r="AB25" s="36" t="s">
        <v>171</v>
      </c>
      <c r="AC25" s="34">
        <f t="shared" si="8"/>
        <v>14</v>
      </c>
      <c r="AD25" s="35">
        <f t="shared" si="7"/>
        <v>40</v>
      </c>
    </row>
    <row r="26" spans="1:30" ht="12.75">
      <c r="A26" s="43">
        <v>18</v>
      </c>
      <c r="B26" s="66" t="s">
        <v>83</v>
      </c>
      <c r="C26" s="66" t="s">
        <v>84</v>
      </c>
      <c r="D26" s="67">
        <v>2008</v>
      </c>
      <c r="E26" s="22"/>
      <c r="F26" s="30" t="s">
        <v>168</v>
      </c>
      <c r="G26" s="30" t="s">
        <v>192</v>
      </c>
      <c r="H26" s="30" t="s">
        <v>170</v>
      </c>
      <c r="I26" s="31">
        <f t="shared" si="9"/>
        <v>11</v>
      </c>
      <c r="J26" s="30" t="s">
        <v>162</v>
      </c>
      <c r="K26" s="32">
        <f t="shared" si="1"/>
        <v>9</v>
      </c>
      <c r="L26" s="39">
        <v>1</v>
      </c>
      <c r="M26" s="36" t="s">
        <v>173</v>
      </c>
      <c r="N26" s="36" t="s">
        <v>186</v>
      </c>
      <c r="O26" s="31">
        <f t="shared" si="10"/>
        <v>-20</v>
      </c>
      <c r="P26" s="30" t="s">
        <v>158</v>
      </c>
      <c r="Q26" s="33">
        <f t="shared" si="11"/>
        <v>9</v>
      </c>
      <c r="R26" s="30" t="s">
        <v>162</v>
      </c>
      <c r="S26" s="30" t="s">
        <v>192</v>
      </c>
      <c r="T26" s="30" t="s">
        <v>171</v>
      </c>
      <c r="U26" s="31">
        <f t="shared" si="12"/>
        <v>9</v>
      </c>
      <c r="V26" s="30" t="s">
        <v>165</v>
      </c>
      <c r="W26" s="33">
        <f t="shared" si="13"/>
        <v>17</v>
      </c>
      <c r="X26" s="30" t="s">
        <v>187</v>
      </c>
      <c r="Y26" s="30" t="s">
        <v>162</v>
      </c>
      <c r="Z26" s="30" t="s">
        <v>196</v>
      </c>
      <c r="AA26" s="31">
        <f t="shared" si="14"/>
        <v>-5</v>
      </c>
      <c r="AB26" s="30" t="s">
        <v>167</v>
      </c>
      <c r="AC26" s="34">
        <f t="shared" si="8"/>
        <v>20</v>
      </c>
      <c r="AD26" s="35">
        <f t="shared" si="7"/>
        <v>21</v>
      </c>
    </row>
    <row r="27" spans="1:30" ht="12.75">
      <c r="A27" s="43">
        <v>19</v>
      </c>
      <c r="B27" s="71" t="s">
        <v>85</v>
      </c>
      <c r="C27" s="71" t="s">
        <v>86</v>
      </c>
      <c r="D27" s="69">
        <v>2007</v>
      </c>
      <c r="E27" s="22"/>
      <c r="F27" s="36" t="s">
        <v>196</v>
      </c>
      <c r="G27" s="36" t="s">
        <v>187</v>
      </c>
      <c r="H27" s="36" t="s">
        <v>185</v>
      </c>
      <c r="I27" s="37">
        <f t="shared" si="9"/>
        <v>-4</v>
      </c>
      <c r="J27" s="36" t="s">
        <v>167</v>
      </c>
      <c r="K27" s="38">
        <f t="shared" si="1"/>
        <v>3</v>
      </c>
      <c r="L27" s="44">
        <v>24</v>
      </c>
      <c r="M27" s="36" t="s">
        <v>195</v>
      </c>
      <c r="N27" s="36" t="s">
        <v>171</v>
      </c>
      <c r="O27" s="31">
        <f t="shared" si="10"/>
        <v>12</v>
      </c>
      <c r="P27" s="36" t="s">
        <v>162</v>
      </c>
      <c r="Q27" s="33">
        <f t="shared" si="11"/>
        <v>12</v>
      </c>
      <c r="R27" s="36" t="s">
        <v>164</v>
      </c>
      <c r="S27" s="36" t="s">
        <v>204</v>
      </c>
      <c r="T27" s="36" t="s">
        <v>168</v>
      </c>
      <c r="U27" s="37">
        <f t="shared" si="12"/>
        <v>12</v>
      </c>
      <c r="V27" s="36" t="s">
        <v>162</v>
      </c>
      <c r="W27" s="33">
        <f t="shared" si="13"/>
        <v>21</v>
      </c>
      <c r="X27" s="36" t="s">
        <v>159</v>
      </c>
      <c r="Y27" s="36" t="s">
        <v>204</v>
      </c>
      <c r="Z27" s="36" t="s">
        <v>171</v>
      </c>
      <c r="AA27" s="37">
        <f t="shared" si="14"/>
        <v>13</v>
      </c>
      <c r="AB27" s="36" t="s">
        <v>159</v>
      </c>
      <c r="AC27" s="34">
        <f t="shared" si="8"/>
        <v>31</v>
      </c>
      <c r="AD27" s="35">
        <f t="shared" si="7"/>
        <v>6</v>
      </c>
    </row>
    <row r="28" spans="1:30" ht="12.75">
      <c r="A28" s="43">
        <v>20</v>
      </c>
      <c r="B28" s="71" t="s">
        <v>87</v>
      </c>
      <c r="C28" s="71" t="s">
        <v>88</v>
      </c>
      <c r="D28" s="69">
        <v>2007</v>
      </c>
      <c r="E28" s="22"/>
      <c r="F28" s="30" t="s">
        <v>162</v>
      </c>
      <c r="G28" s="30" t="s">
        <v>189</v>
      </c>
      <c r="H28" s="30" t="s">
        <v>168</v>
      </c>
      <c r="I28" s="31">
        <f t="shared" si="9"/>
        <v>9</v>
      </c>
      <c r="J28" s="30" t="s">
        <v>165</v>
      </c>
      <c r="K28" s="32">
        <f t="shared" si="1"/>
        <v>8</v>
      </c>
      <c r="L28" s="39">
        <v>13</v>
      </c>
      <c r="M28" s="36" t="s">
        <v>187</v>
      </c>
      <c r="N28" s="36" t="s">
        <v>190</v>
      </c>
      <c r="O28" s="31">
        <f t="shared" si="10"/>
        <v>2</v>
      </c>
      <c r="P28" s="30" t="s">
        <v>171</v>
      </c>
      <c r="Q28" s="33">
        <f t="shared" si="11"/>
        <v>14</v>
      </c>
      <c r="R28" s="30" t="s">
        <v>196</v>
      </c>
      <c r="S28" s="30" t="s">
        <v>195</v>
      </c>
      <c r="T28" s="30" t="s">
        <v>162</v>
      </c>
      <c r="U28" s="31">
        <f t="shared" si="12"/>
        <v>9</v>
      </c>
      <c r="V28" s="30" t="s">
        <v>165</v>
      </c>
      <c r="W28" s="33">
        <f t="shared" si="13"/>
        <v>22</v>
      </c>
      <c r="X28" s="30" t="s">
        <v>161</v>
      </c>
      <c r="Y28" s="30" t="s">
        <v>164</v>
      </c>
      <c r="Z28" s="30" t="s">
        <v>198</v>
      </c>
      <c r="AA28" s="31">
        <f t="shared" si="14"/>
        <v>-28</v>
      </c>
      <c r="AB28" s="30" t="s">
        <v>158</v>
      </c>
      <c r="AC28" s="34">
        <f t="shared" si="8"/>
        <v>22</v>
      </c>
      <c r="AD28" s="35">
        <f t="shared" si="7"/>
        <v>13</v>
      </c>
    </row>
    <row r="29" spans="1:30" ht="12.75">
      <c r="A29" s="43">
        <v>21</v>
      </c>
      <c r="B29" s="71" t="s">
        <v>89</v>
      </c>
      <c r="C29" s="71" t="s">
        <v>90</v>
      </c>
      <c r="D29" s="69">
        <v>2007</v>
      </c>
      <c r="E29" s="22"/>
      <c r="F29" s="30" t="s">
        <v>193</v>
      </c>
      <c r="G29" s="30" t="s">
        <v>190</v>
      </c>
      <c r="H29" s="30" t="s">
        <v>184</v>
      </c>
      <c r="I29" s="31">
        <f t="shared" si="9"/>
        <v>-1</v>
      </c>
      <c r="J29" s="30" t="s">
        <v>170</v>
      </c>
      <c r="K29" s="32">
        <f t="shared" si="1"/>
        <v>4</v>
      </c>
      <c r="L29" s="39">
        <v>10</v>
      </c>
      <c r="M29" s="36" t="s">
        <v>187</v>
      </c>
      <c r="N29" s="36" t="s">
        <v>196</v>
      </c>
      <c r="O29" s="31">
        <f t="shared" si="10"/>
        <v>-1</v>
      </c>
      <c r="P29" s="30" t="s">
        <v>170</v>
      </c>
      <c r="Q29" s="33">
        <f t="shared" si="11"/>
        <v>8</v>
      </c>
      <c r="R29" s="30" t="s">
        <v>189</v>
      </c>
      <c r="S29" s="30" t="s">
        <v>201</v>
      </c>
      <c r="T29" s="30" t="s">
        <v>223</v>
      </c>
      <c r="U29" s="31">
        <f t="shared" si="12"/>
        <v>11</v>
      </c>
      <c r="V29" s="30" t="s">
        <v>162</v>
      </c>
      <c r="W29" s="33">
        <f t="shared" si="13"/>
        <v>17</v>
      </c>
      <c r="X29" s="30" t="s">
        <v>185</v>
      </c>
      <c r="Y29" s="30" t="s">
        <v>165</v>
      </c>
      <c r="Z29" s="30" t="s">
        <v>159</v>
      </c>
      <c r="AA29" s="31">
        <f t="shared" si="14"/>
        <v>-2</v>
      </c>
      <c r="AB29" s="30" t="s">
        <v>170</v>
      </c>
      <c r="AC29" s="34">
        <f t="shared" si="8"/>
        <v>21</v>
      </c>
      <c r="AD29" s="35">
        <f t="shared" si="7"/>
        <v>19</v>
      </c>
    </row>
    <row r="30" spans="1:30" ht="12.75">
      <c r="A30" s="43">
        <v>22</v>
      </c>
      <c r="B30" s="71" t="s">
        <v>91</v>
      </c>
      <c r="C30" s="71" t="s">
        <v>92</v>
      </c>
      <c r="D30" s="67">
        <v>2008</v>
      </c>
      <c r="E30" s="22"/>
      <c r="F30" s="30" t="s">
        <v>159</v>
      </c>
      <c r="G30" s="30" t="s">
        <v>187</v>
      </c>
      <c r="H30" s="30" t="s">
        <v>173</v>
      </c>
      <c r="I30" s="31">
        <f t="shared" si="9"/>
        <v>8</v>
      </c>
      <c r="J30" s="30" t="s">
        <v>165</v>
      </c>
      <c r="K30" s="32">
        <f t="shared" si="1"/>
        <v>8</v>
      </c>
      <c r="L30" s="39">
        <v>28</v>
      </c>
      <c r="M30" s="36" t="s">
        <v>184</v>
      </c>
      <c r="N30" s="36" t="s">
        <v>171</v>
      </c>
      <c r="O30" s="31">
        <f t="shared" si="10"/>
        <v>6</v>
      </c>
      <c r="P30" s="30" t="s">
        <v>168</v>
      </c>
      <c r="Q30" s="33">
        <f t="shared" si="11"/>
        <v>15</v>
      </c>
      <c r="R30" s="30" t="s">
        <v>202</v>
      </c>
      <c r="S30" s="30" t="s">
        <v>187</v>
      </c>
      <c r="T30" s="30" t="s">
        <v>165</v>
      </c>
      <c r="U30" s="31">
        <f t="shared" si="12"/>
        <v>5</v>
      </c>
      <c r="V30" s="30" t="s">
        <v>168</v>
      </c>
      <c r="W30" s="33">
        <f t="shared" si="13"/>
        <v>22</v>
      </c>
      <c r="X30" s="30" t="s">
        <v>167</v>
      </c>
      <c r="Y30" s="30" t="s">
        <v>173</v>
      </c>
      <c r="Z30" s="30" t="s">
        <v>195</v>
      </c>
      <c r="AA30" s="31">
        <f t="shared" si="14"/>
        <v>-13</v>
      </c>
      <c r="AB30" s="30" t="s">
        <v>158</v>
      </c>
      <c r="AC30" s="34">
        <f t="shared" si="8"/>
        <v>22</v>
      </c>
      <c r="AD30" s="35">
        <f t="shared" si="7"/>
        <v>13</v>
      </c>
    </row>
    <row r="31" spans="1:30" ht="12.75">
      <c r="A31" s="43">
        <v>23</v>
      </c>
      <c r="B31" s="71" t="s">
        <v>93</v>
      </c>
      <c r="C31" s="71" t="s">
        <v>94</v>
      </c>
      <c r="D31" s="67">
        <v>2008</v>
      </c>
      <c r="E31" s="22"/>
      <c r="F31" s="30" t="s">
        <v>164</v>
      </c>
      <c r="G31" s="30" t="s">
        <v>189</v>
      </c>
      <c r="H31" s="30" t="s">
        <v>159</v>
      </c>
      <c r="I31" s="31">
        <f t="shared" si="9"/>
        <v>6</v>
      </c>
      <c r="J31" s="30" t="s">
        <v>168</v>
      </c>
      <c r="K31" s="32">
        <f t="shared" si="1"/>
        <v>7</v>
      </c>
      <c r="L31" s="39">
        <v>3</v>
      </c>
      <c r="M31" s="36" t="s">
        <v>168</v>
      </c>
      <c r="N31" s="36" t="s">
        <v>186</v>
      </c>
      <c r="O31" s="31">
        <f t="shared" si="10"/>
        <v>-18</v>
      </c>
      <c r="P31" s="30" t="s">
        <v>158</v>
      </c>
      <c r="Q31" s="33">
        <f t="shared" si="11"/>
        <v>7</v>
      </c>
      <c r="R31" s="30" t="s">
        <v>191</v>
      </c>
      <c r="S31" s="30" t="s">
        <v>162</v>
      </c>
      <c r="T31" s="30" t="s">
        <v>187</v>
      </c>
      <c r="U31" s="31">
        <f t="shared" si="12"/>
        <v>-4</v>
      </c>
      <c r="V31" s="30" t="s">
        <v>167</v>
      </c>
      <c r="W31" s="33">
        <f t="shared" si="13"/>
        <v>10</v>
      </c>
      <c r="X31" s="30" t="s">
        <v>190</v>
      </c>
      <c r="Y31" s="30" t="s">
        <v>195</v>
      </c>
      <c r="Z31" s="30" t="s">
        <v>185</v>
      </c>
      <c r="AA31" s="31">
        <f t="shared" si="14"/>
        <v>1</v>
      </c>
      <c r="AB31" s="30" t="s">
        <v>171</v>
      </c>
      <c r="AC31" s="34">
        <f t="shared" si="8"/>
        <v>16</v>
      </c>
      <c r="AD31" s="35">
        <f t="shared" si="7"/>
        <v>37</v>
      </c>
    </row>
    <row r="32" spans="1:30" ht="12.75">
      <c r="A32" s="43">
        <v>24</v>
      </c>
      <c r="B32" s="71" t="s">
        <v>95</v>
      </c>
      <c r="C32" s="71" t="s">
        <v>96</v>
      </c>
      <c r="D32" s="67">
        <v>2008</v>
      </c>
      <c r="E32" s="22"/>
      <c r="F32" s="30" t="s">
        <v>171</v>
      </c>
      <c r="G32" s="30" t="s">
        <v>162</v>
      </c>
      <c r="H32" s="30" t="s">
        <v>187</v>
      </c>
      <c r="I32" s="31">
        <f t="shared" si="9"/>
        <v>-4</v>
      </c>
      <c r="J32" s="30" t="s">
        <v>167</v>
      </c>
      <c r="K32" s="32">
        <f t="shared" si="1"/>
        <v>3</v>
      </c>
      <c r="L32" s="39">
        <v>19</v>
      </c>
      <c r="M32" s="36" t="s">
        <v>171</v>
      </c>
      <c r="N32" s="36" t="s">
        <v>195</v>
      </c>
      <c r="O32" s="31">
        <f t="shared" si="10"/>
        <v>-12</v>
      </c>
      <c r="P32" s="30" t="s">
        <v>161</v>
      </c>
      <c r="Q32" s="33">
        <f t="shared" si="11"/>
        <v>4</v>
      </c>
      <c r="R32" s="30" t="s">
        <v>199</v>
      </c>
      <c r="S32" s="30" t="s">
        <v>185</v>
      </c>
      <c r="T32" s="30" t="s">
        <v>170</v>
      </c>
      <c r="U32" s="31">
        <f t="shared" si="12"/>
        <v>13</v>
      </c>
      <c r="V32" s="30" t="s">
        <v>159</v>
      </c>
      <c r="W32" s="33">
        <f t="shared" si="13"/>
        <v>14</v>
      </c>
      <c r="X32" s="30" t="s">
        <v>164</v>
      </c>
      <c r="Y32" s="30" t="s">
        <v>168</v>
      </c>
      <c r="Z32" s="30" t="s">
        <v>201</v>
      </c>
      <c r="AA32" s="31">
        <f t="shared" si="14"/>
        <v>-13</v>
      </c>
      <c r="AB32" s="30" t="s">
        <v>158</v>
      </c>
      <c r="AC32" s="34">
        <f t="shared" si="8"/>
        <v>14</v>
      </c>
      <c r="AD32" s="35">
        <f t="shared" si="7"/>
        <v>40</v>
      </c>
    </row>
    <row r="33" spans="1:30" ht="12.75">
      <c r="A33" s="43">
        <v>25</v>
      </c>
      <c r="B33" s="72" t="s">
        <v>97</v>
      </c>
      <c r="C33" s="72" t="s">
        <v>98</v>
      </c>
      <c r="D33" s="67">
        <v>2008</v>
      </c>
      <c r="E33" s="22"/>
      <c r="F33" s="30" t="s">
        <v>185</v>
      </c>
      <c r="G33" s="30" t="s">
        <v>187</v>
      </c>
      <c r="H33" s="30" t="s">
        <v>184</v>
      </c>
      <c r="I33" s="31">
        <f t="shared" si="9"/>
        <v>1</v>
      </c>
      <c r="J33" s="30" t="s">
        <v>171</v>
      </c>
      <c r="K33" s="32">
        <f t="shared" si="1"/>
        <v>6</v>
      </c>
      <c r="L33" s="39">
        <v>6</v>
      </c>
      <c r="M33" s="36" t="s">
        <v>184</v>
      </c>
      <c r="N33" s="36" t="s">
        <v>165</v>
      </c>
      <c r="O33" s="31">
        <f t="shared" si="10"/>
        <v>4</v>
      </c>
      <c r="P33" s="30" t="s">
        <v>168</v>
      </c>
      <c r="Q33" s="33">
        <f t="shared" si="11"/>
        <v>13</v>
      </c>
      <c r="R33" s="30" t="s">
        <v>161</v>
      </c>
      <c r="S33" s="30" t="s">
        <v>164</v>
      </c>
      <c r="T33" s="30" t="s">
        <v>188</v>
      </c>
      <c r="U33" s="31">
        <f t="shared" si="12"/>
        <v>-21</v>
      </c>
      <c r="V33" s="30" t="s">
        <v>158</v>
      </c>
      <c r="W33" s="33">
        <f t="shared" si="13"/>
        <v>13</v>
      </c>
      <c r="X33" s="30" t="s">
        <v>170</v>
      </c>
      <c r="Y33" s="30" t="s">
        <v>159</v>
      </c>
      <c r="Z33" s="30" t="s">
        <v>196</v>
      </c>
      <c r="AA33" s="31">
        <f t="shared" si="14"/>
        <v>-4</v>
      </c>
      <c r="AB33" s="30" t="s">
        <v>167</v>
      </c>
      <c r="AC33" s="34">
        <f t="shared" si="8"/>
        <v>16</v>
      </c>
      <c r="AD33" s="35">
        <f t="shared" si="7"/>
        <v>37</v>
      </c>
    </row>
    <row r="34" spans="1:30" ht="12.75">
      <c r="A34" s="43">
        <v>26</v>
      </c>
      <c r="B34" s="73" t="s">
        <v>99</v>
      </c>
      <c r="C34" s="73" t="s">
        <v>100</v>
      </c>
      <c r="D34" s="67">
        <v>2008</v>
      </c>
      <c r="E34" s="22"/>
      <c r="F34" s="30" t="s">
        <v>173</v>
      </c>
      <c r="G34" s="30" t="s">
        <v>185</v>
      </c>
      <c r="H34" s="30" t="s">
        <v>171</v>
      </c>
      <c r="I34" s="31">
        <f t="shared" si="9"/>
        <v>11</v>
      </c>
      <c r="J34" s="30" t="s">
        <v>162</v>
      </c>
      <c r="K34" s="32">
        <f t="shared" si="1"/>
        <v>9</v>
      </c>
      <c r="L34" s="39">
        <v>31</v>
      </c>
      <c r="M34" s="36" t="s">
        <v>195</v>
      </c>
      <c r="N34" s="36" t="s">
        <v>162</v>
      </c>
      <c r="O34" s="31">
        <f t="shared" si="10"/>
        <v>9</v>
      </c>
      <c r="P34" s="30" t="s">
        <v>165</v>
      </c>
      <c r="Q34" s="33">
        <f t="shared" si="11"/>
        <v>17</v>
      </c>
      <c r="R34" s="36" t="s">
        <v>183</v>
      </c>
      <c r="S34" s="36" t="s">
        <v>165</v>
      </c>
      <c r="T34" s="36" t="s">
        <v>187</v>
      </c>
      <c r="U34" s="37">
        <f t="shared" si="12"/>
        <v>-5</v>
      </c>
      <c r="V34" s="36" t="s">
        <v>167</v>
      </c>
      <c r="W34" s="33">
        <f t="shared" si="13"/>
        <v>20</v>
      </c>
      <c r="X34" s="36" t="s">
        <v>200</v>
      </c>
      <c r="Y34" s="36" t="s">
        <v>165</v>
      </c>
      <c r="Z34" s="36" t="s">
        <v>192</v>
      </c>
      <c r="AA34" s="37">
        <f t="shared" si="14"/>
        <v>-7</v>
      </c>
      <c r="AB34" s="36" t="s">
        <v>164</v>
      </c>
      <c r="AC34" s="34">
        <f t="shared" si="8"/>
        <v>22</v>
      </c>
      <c r="AD34" s="35">
        <f t="shared" si="7"/>
        <v>13</v>
      </c>
    </row>
    <row r="35" spans="1:30" ht="12.75">
      <c r="A35" s="43">
        <v>27</v>
      </c>
      <c r="B35" s="66" t="s">
        <v>101</v>
      </c>
      <c r="C35" s="66" t="s">
        <v>102</v>
      </c>
      <c r="D35" s="69">
        <v>2007</v>
      </c>
      <c r="E35" s="22"/>
      <c r="F35" s="30" t="s">
        <v>161</v>
      </c>
      <c r="G35" s="30" t="s">
        <v>173</v>
      </c>
      <c r="H35" s="30" t="s">
        <v>197</v>
      </c>
      <c r="I35" s="31">
        <f t="shared" si="9"/>
        <v>-19</v>
      </c>
      <c r="J35" s="30" t="s">
        <v>158</v>
      </c>
      <c r="K35" s="32">
        <f t="shared" si="1"/>
        <v>0</v>
      </c>
      <c r="L35" s="39">
        <v>16</v>
      </c>
      <c r="M35" s="36" t="s">
        <v>201</v>
      </c>
      <c r="N35" s="36" t="s">
        <v>167</v>
      </c>
      <c r="O35" s="31">
        <f t="shared" si="10"/>
        <v>17</v>
      </c>
      <c r="P35" s="30" t="s">
        <v>159</v>
      </c>
      <c r="Q35" s="33">
        <f t="shared" si="11"/>
        <v>10</v>
      </c>
      <c r="R35" s="30" t="s">
        <v>190</v>
      </c>
      <c r="S35" s="30" t="s">
        <v>185</v>
      </c>
      <c r="T35" s="30" t="s">
        <v>162</v>
      </c>
      <c r="U35" s="31">
        <f t="shared" si="12"/>
        <v>8</v>
      </c>
      <c r="V35" s="30" t="s">
        <v>165</v>
      </c>
      <c r="W35" s="33">
        <f t="shared" si="13"/>
        <v>18</v>
      </c>
      <c r="X35" s="30" t="s">
        <v>202</v>
      </c>
      <c r="Y35" s="30" t="s">
        <v>192</v>
      </c>
      <c r="Z35" s="30" t="s">
        <v>165</v>
      </c>
      <c r="AA35" s="31">
        <f t="shared" si="14"/>
        <v>7</v>
      </c>
      <c r="AB35" s="30" t="s">
        <v>165</v>
      </c>
      <c r="AC35" s="34">
        <f t="shared" si="8"/>
        <v>26</v>
      </c>
      <c r="AD35" s="35">
        <f t="shared" si="7"/>
        <v>10</v>
      </c>
    </row>
    <row r="36" spans="1:30" ht="12.75">
      <c r="A36" s="43">
        <v>28</v>
      </c>
      <c r="B36" s="66" t="s">
        <v>103</v>
      </c>
      <c r="C36" s="66" t="s">
        <v>74</v>
      </c>
      <c r="D36" s="69">
        <v>2007</v>
      </c>
      <c r="E36" s="22"/>
      <c r="F36" s="36" t="s">
        <v>190</v>
      </c>
      <c r="G36" s="36" t="s">
        <v>192</v>
      </c>
      <c r="H36" s="36" t="s">
        <v>165</v>
      </c>
      <c r="I36" s="37">
        <f t="shared" si="9"/>
        <v>7</v>
      </c>
      <c r="J36" s="36" t="s">
        <v>165</v>
      </c>
      <c r="K36" s="38">
        <f t="shared" si="1"/>
        <v>8</v>
      </c>
      <c r="L36" s="44">
        <v>22</v>
      </c>
      <c r="M36" s="36" t="s">
        <v>171</v>
      </c>
      <c r="N36" s="36" t="s">
        <v>184</v>
      </c>
      <c r="O36" s="31">
        <f t="shared" si="10"/>
        <v>-6</v>
      </c>
      <c r="P36" s="36" t="s">
        <v>167</v>
      </c>
      <c r="Q36" s="33">
        <f t="shared" si="11"/>
        <v>11</v>
      </c>
      <c r="R36" s="36" t="s">
        <v>188</v>
      </c>
      <c r="S36" s="36" t="s">
        <v>187</v>
      </c>
      <c r="T36" s="36" t="s">
        <v>162</v>
      </c>
      <c r="U36" s="37">
        <f t="shared" si="12"/>
        <v>4</v>
      </c>
      <c r="V36" s="36" t="s">
        <v>168</v>
      </c>
      <c r="W36" s="33">
        <f t="shared" si="13"/>
        <v>18</v>
      </c>
      <c r="X36" s="36" t="s">
        <v>165</v>
      </c>
      <c r="Y36" s="36" t="s">
        <v>159</v>
      </c>
      <c r="Z36" s="36" t="s">
        <v>190</v>
      </c>
      <c r="AA36" s="37">
        <f t="shared" si="14"/>
        <v>-1</v>
      </c>
      <c r="AB36" s="36" t="s">
        <v>170</v>
      </c>
      <c r="AC36" s="34">
        <f t="shared" si="8"/>
        <v>22</v>
      </c>
      <c r="AD36" s="35">
        <f t="shared" si="7"/>
        <v>13</v>
      </c>
    </row>
    <row r="37" spans="1:30" ht="12.75">
      <c r="A37" s="43">
        <v>29</v>
      </c>
      <c r="B37" s="66" t="s">
        <v>104</v>
      </c>
      <c r="C37" s="66" t="s">
        <v>105</v>
      </c>
      <c r="D37" s="69">
        <v>2007</v>
      </c>
      <c r="E37" s="22"/>
      <c r="F37" s="30" t="s">
        <v>189</v>
      </c>
      <c r="G37" s="30" t="s">
        <v>204</v>
      </c>
      <c r="H37" s="30" t="s">
        <v>173</v>
      </c>
      <c r="I37" s="31">
        <f t="shared" si="9"/>
        <v>14</v>
      </c>
      <c r="J37" s="30" t="s">
        <v>159</v>
      </c>
      <c r="K37" s="32">
        <f t="shared" si="1"/>
        <v>10</v>
      </c>
      <c r="L37" s="39">
        <v>14</v>
      </c>
      <c r="M37" s="36" t="s">
        <v>187</v>
      </c>
      <c r="N37" s="36" t="s">
        <v>189</v>
      </c>
      <c r="O37" s="31">
        <f t="shared" si="10"/>
        <v>-3</v>
      </c>
      <c r="P37" s="30" t="s">
        <v>170</v>
      </c>
      <c r="Q37" s="33">
        <f t="shared" si="11"/>
        <v>14</v>
      </c>
      <c r="R37" s="30" t="s">
        <v>170</v>
      </c>
      <c r="S37" s="30" t="s">
        <v>184</v>
      </c>
      <c r="T37" s="30" t="s">
        <v>187</v>
      </c>
      <c r="U37" s="31">
        <f t="shared" si="12"/>
        <v>-1</v>
      </c>
      <c r="V37" s="30" t="s">
        <v>170</v>
      </c>
      <c r="W37" s="33">
        <f t="shared" si="13"/>
        <v>18</v>
      </c>
      <c r="X37" s="30" t="s">
        <v>193</v>
      </c>
      <c r="Y37" s="30" t="s">
        <v>204</v>
      </c>
      <c r="Z37" s="30" t="s">
        <v>162</v>
      </c>
      <c r="AA37" s="31">
        <f t="shared" si="14"/>
        <v>10</v>
      </c>
      <c r="AB37" s="30" t="s">
        <v>162</v>
      </c>
      <c r="AC37" s="34">
        <f t="shared" si="8"/>
        <v>27</v>
      </c>
      <c r="AD37" s="35">
        <f t="shared" si="7"/>
        <v>9</v>
      </c>
    </row>
    <row r="38" spans="1:30" ht="12.75">
      <c r="A38" s="43">
        <v>30</v>
      </c>
      <c r="B38" s="71" t="s">
        <v>106</v>
      </c>
      <c r="C38" s="71" t="s">
        <v>107</v>
      </c>
      <c r="D38" s="69">
        <v>2009</v>
      </c>
      <c r="E38" s="22"/>
      <c r="F38" s="30" t="s">
        <v>184</v>
      </c>
      <c r="G38" s="30" t="s">
        <v>189</v>
      </c>
      <c r="H38" s="30" t="s">
        <v>159</v>
      </c>
      <c r="I38" s="31">
        <f t="shared" si="9"/>
        <v>6</v>
      </c>
      <c r="J38" s="30" t="s">
        <v>168</v>
      </c>
      <c r="K38" s="32">
        <f t="shared" si="1"/>
        <v>7</v>
      </c>
      <c r="L38" s="39">
        <v>8</v>
      </c>
      <c r="M38" s="36" t="s">
        <v>184</v>
      </c>
      <c r="N38" s="36" t="s">
        <v>187</v>
      </c>
      <c r="O38" s="31">
        <f t="shared" si="10"/>
        <v>-1</v>
      </c>
      <c r="P38" s="30" t="s">
        <v>170</v>
      </c>
      <c r="Q38" s="33">
        <f t="shared" si="11"/>
        <v>11</v>
      </c>
      <c r="R38" s="30" t="s">
        <v>185</v>
      </c>
      <c r="S38" s="30" t="s">
        <v>188</v>
      </c>
      <c r="T38" s="30" t="s">
        <v>165</v>
      </c>
      <c r="U38" s="31">
        <f t="shared" si="12"/>
        <v>15</v>
      </c>
      <c r="V38" s="30" t="s">
        <v>159</v>
      </c>
      <c r="W38" s="33">
        <f t="shared" si="13"/>
        <v>21</v>
      </c>
      <c r="X38" s="30" t="s">
        <v>196</v>
      </c>
      <c r="Y38" s="30" t="s">
        <v>190</v>
      </c>
      <c r="Z38" s="30" t="s">
        <v>187</v>
      </c>
      <c r="AA38" s="31">
        <f t="shared" si="14"/>
        <v>-2</v>
      </c>
      <c r="AB38" s="30" t="s">
        <v>170</v>
      </c>
      <c r="AC38" s="34">
        <f t="shared" si="8"/>
        <v>25</v>
      </c>
      <c r="AD38" s="35">
        <f t="shared" si="7"/>
        <v>11</v>
      </c>
    </row>
    <row r="39" spans="1:30" ht="12.75">
      <c r="A39" s="43">
        <v>31</v>
      </c>
      <c r="B39" s="66" t="s">
        <v>109</v>
      </c>
      <c r="C39" s="66" t="s">
        <v>108</v>
      </c>
      <c r="D39" s="67">
        <v>2008</v>
      </c>
      <c r="E39" s="22"/>
      <c r="F39" s="30" t="s">
        <v>194</v>
      </c>
      <c r="G39" s="30" t="s">
        <v>184</v>
      </c>
      <c r="H39" s="30" t="s">
        <v>190</v>
      </c>
      <c r="I39" s="31">
        <f t="shared" si="9"/>
        <v>1</v>
      </c>
      <c r="J39" s="30" t="s">
        <v>171</v>
      </c>
      <c r="K39" s="32">
        <f t="shared" si="1"/>
        <v>6</v>
      </c>
      <c r="L39" s="39">
        <v>26</v>
      </c>
      <c r="M39" s="36" t="s">
        <v>162</v>
      </c>
      <c r="N39" s="36" t="s">
        <v>195</v>
      </c>
      <c r="O39" s="31">
        <f t="shared" si="10"/>
        <v>-9</v>
      </c>
      <c r="P39" s="30" t="s">
        <v>164</v>
      </c>
      <c r="Q39" s="33">
        <f t="shared" si="11"/>
        <v>8</v>
      </c>
      <c r="R39" s="30" t="s">
        <v>159</v>
      </c>
      <c r="S39" s="30" t="s">
        <v>171</v>
      </c>
      <c r="T39" s="30" t="s">
        <v>189</v>
      </c>
      <c r="U39" s="31">
        <f t="shared" si="12"/>
        <v>-10</v>
      </c>
      <c r="V39" s="30" t="s">
        <v>161</v>
      </c>
      <c r="W39" s="33">
        <f t="shared" si="13"/>
        <v>9</v>
      </c>
      <c r="X39" s="30" t="s">
        <v>203</v>
      </c>
      <c r="Y39" s="30" t="s">
        <v>162</v>
      </c>
      <c r="Z39" s="30" t="s">
        <v>204</v>
      </c>
      <c r="AA39" s="31">
        <f t="shared" si="14"/>
        <v>-10</v>
      </c>
      <c r="AB39" s="30" t="s">
        <v>161</v>
      </c>
      <c r="AC39" s="34">
        <f t="shared" si="8"/>
        <v>10</v>
      </c>
      <c r="AD39" s="35">
        <f t="shared" si="7"/>
        <v>45</v>
      </c>
    </row>
    <row r="40" spans="1:30" ht="12.75">
      <c r="A40" s="43">
        <v>32</v>
      </c>
      <c r="B40" s="66" t="s">
        <v>110</v>
      </c>
      <c r="C40" s="66" t="s">
        <v>111</v>
      </c>
      <c r="D40" s="69">
        <v>2009</v>
      </c>
      <c r="E40" s="22"/>
      <c r="F40" s="30" t="s">
        <v>187</v>
      </c>
      <c r="G40" s="30" t="s">
        <v>173</v>
      </c>
      <c r="H40" s="30" t="s">
        <v>183</v>
      </c>
      <c r="I40" s="31">
        <f t="shared" si="9"/>
        <v>-17</v>
      </c>
      <c r="J40" s="30" t="s">
        <v>158</v>
      </c>
      <c r="K40" s="32">
        <f t="shared" si="1"/>
        <v>0</v>
      </c>
      <c r="L40" s="39">
        <v>9</v>
      </c>
      <c r="M40" s="36" t="s">
        <v>159</v>
      </c>
      <c r="N40" s="36" t="s">
        <v>186</v>
      </c>
      <c r="O40" s="31">
        <f t="shared" si="10"/>
        <v>-15</v>
      </c>
      <c r="P40" s="30" t="s">
        <v>158</v>
      </c>
      <c r="Q40" s="33">
        <f t="shared" si="11"/>
        <v>0</v>
      </c>
      <c r="R40" s="30" t="s">
        <v>197</v>
      </c>
      <c r="S40" s="30" t="s">
        <v>170</v>
      </c>
      <c r="T40" s="30" t="s">
        <v>185</v>
      </c>
      <c r="U40" s="31">
        <f t="shared" si="12"/>
        <v>-13</v>
      </c>
      <c r="V40" s="30" t="s">
        <v>158</v>
      </c>
      <c r="W40" s="33">
        <f t="shared" si="13"/>
        <v>0</v>
      </c>
      <c r="X40" s="30" t="s">
        <v>189</v>
      </c>
      <c r="Y40" s="30" t="s">
        <v>186</v>
      </c>
      <c r="Z40" s="30" t="s">
        <v>183</v>
      </c>
      <c r="AA40" s="31">
        <f t="shared" si="14"/>
        <v>3</v>
      </c>
      <c r="AB40" s="30" t="s">
        <v>171</v>
      </c>
      <c r="AC40" s="34">
        <f t="shared" si="8"/>
        <v>6</v>
      </c>
      <c r="AD40" s="35">
        <f t="shared" si="7"/>
        <v>47</v>
      </c>
    </row>
    <row r="41" spans="1:30" ht="12.75">
      <c r="A41" s="43">
        <v>33</v>
      </c>
      <c r="B41" s="58" t="s">
        <v>112</v>
      </c>
      <c r="C41" s="58" t="s">
        <v>113</v>
      </c>
      <c r="D41" s="59">
        <v>2008</v>
      </c>
      <c r="E41" s="22"/>
      <c r="F41" s="30" t="s">
        <v>214</v>
      </c>
      <c r="G41" s="30" t="s">
        <v>185</v>
      </c>
      <c r="H41" s="30" t="s">
        <v>162</v>
      </c>
      <c r="I41" s="31">
        <f t="shared" si="9"/>
        <v>8</v>
      </c>
      <c r="J41" s="30" t="s">
        <v>165</v>
      </c>
      <c r="K41" s="32">
        <f aca="true" t="shared" si="15" ref="K41:K58">(J41)*1</f>
        <v>8</v>
      </c>
      <c r="L41" s="39">
        <v>50</v>
      </c>
      <c r="M41" s="36" t="s">
        <v>222</v>
      </c>
      <c r="N41" s="36" t="s">
        <v>204</v>
      </c>
      <c r="O41" s="31">
        <f t="shared" si="10"/>
        <v>-15</v>
      </c>
      <c r="P41" s="30" t="s">
        <v>158</v>
      </c>
      <c r="Q41" s="33">
        <f t="shared" si="11"/>
        <v>8</v>
      </c>
      <c r="R41" s="30" t="s">
        <v>207</v>
      </c>
      <c r="S41" s="30" t="s">
        <v>173</v>
      </c>
      <c r="T41" s="30" t="s">
        <v>189</v>
      </c>
      <c r="U41" s="31">
        <f t="shared" si="12"/>
        <v>-11</v>
      </c>
      <c r="V41" s="30" t="s">
        <v>161</v>
      </c>
      <c r="W41" s="33">
        <f t="shared" si="13"/>
        <v>9</v>
      </c>
      <c r="X41" s="30" t="s">
        <v>209</v>
      </c>
      <c r="Y41" s="30" t="s">
        <v>183</v>
      </c>
      <c r="Z41" s="30" t="s">
        <v>171</v>
      </c>
      <c r="AA41" s="31">
        <f t="shared" si="14"/>
        <v>16</v>
      </c>
      <c r="AB41" s="30" t="s">
        <v>159</v>
      </c>
      <c r="AC41" s="34">
        <f t="shared" si="8"/>
        <v>19</v>
      </c>
      <c r="AD41" s="35">
        <f aca="true" t="shared" si="16" ref="AD41:AD58">RANK(AC41,$AC$9:$AC$58,0)</f>
        <v>26</v>
      </c>
    </row>
    <row r="42" spans="1:30" ht="12.75">
      <c r="A42" s="43">
        <v>34</v>
      </c>
      <c r="B42" s="60" t="s">
        <v>114</v>
      </c>
      <c r="C42" s="97" t="s">
        <v>225</v>
      </c>
      <c r="D42" s="61">
        <v>2010</v>
      </c>
      <c r="E42" s="22"/>
      <c r="F42" s="30" t="s">
        <v>211</v>
      </c>
      <c r="G42" s="30" t="s">
        <v>171</v>
      </c>
      <c r="H42" s="30" t="s">
        <v>194</v>
      </c>
      <c r="I42" s="31">
        <f t="shared" si="9"/>
        <v>-15</v>
      </c>
      <c r="J42" s="30" t="s">
        <v>158</v>
      </c>
      <c r="K42" s="32">
        <f t="shared" si="15"/>
        <v>0</v>
      </c>
      <c r="L42" s="39">
        <v>40</v>
      </c>
      <c r="M42" s="36" t="s">
        <v>187</v>
      </c>
      <c r="N42" s="36" t="s">
        <v>196</v>
      </c>
      <c r="O42" s="31">
        <f t="shared" si="10"/>
        <v>-1</v>
      </c>
      <c r="P42" s="30" t="s">
        <v>170</v>
      </c>
      <c r="Q42" s="33">
        <f t="shared" si="11"/>
        <v>4</v>
      </c>
      <c r="R42" s="30" t="s">
        <v>208</v>
      </c>
      <c r="S42" s="30" t="s">
        <v>159</v>
      </c>
      <c r="T42" s="30" t="s">
        <v>184</v>
      </c>
      <c r="U42" s="31">
        <f t="shared" si="12"/>
        <v>-2</v>
      </c>
      <c r="V42" s="30" t="s">
        <v>170</v>
      </c>
      <c r="W42" s="33">
        <f t="shared" si="13"/>
        <v>8</v>
      </c>
      <c r="X42" s="30" t="s">
        <v>206</v>
      </c>
      <c r="Y42" s="30" t="s">
        <v>171</v>
      </c>
      <c r="Z42" s="30" t="s">
        <v>201</v>
      </c>
      <c r="AA42" s="31">
        <f t="shared" si="14"/>
        <v>-14</v>
      </c>
      <c r="AB42" s="30" t="s">
        <v>158</v>
      </c>
      <c r="AC42" s="34">
        <f t="shared" si="8"/>
        <v>8</v>
      </c>
      <c r="AD42" s="35">
        <f t="shared" si="16"/>
        <v>46</v>
      </c>
    </row>
    <row r="43" spans="1:30" ht="12.75">
      <c r="A43" s="43">
        <v>35</v>
      </c>
      <c r="B43" s="60" t="s">
        <v>115</v>
      </c>
      <c r="C43" s="60" t="s">
        <v>116</v>
      </c>
      <c r="D43" s="61">
        <v>2009</v>
      </c>
      <c r="E43" s="22"/>
      <c r="F43" s="30" t="s">
        <v>217</v>
      </c>
      <c r="G43" s="30" t="s">
        <v>165</v>
      </c>
      <c r="H43" s="30" t="s">
        <v>185</v>
      </c>
      <c r="I43" s="31">
        <f t="shared" si="9"/>
        <v>-9</v>
      </c>
      <c r="J43" s="30" t="s">
        <v>164</v>
      </c>
      <c r="K43" s="32">
        <f t="shared" si="15"/>
        <v>2</v>
      </c>
      <c r="L43" s="39">
        <v>43</v>
      </c>
      <c r="M43" s="36" t="s">
        <v>165</v>
      </c>
      <c r="N43" s="36" t="s">
        <v>159</v>
      </c>
      <c r="O43" s="31">
        <f t="shared" si="10"/>
        <v>-2</v>
      </c>
      <c r="P43" s="30" t="s">
        <v>170</v>
      </c>
      <c r="Q43" s="33">
        <f t="shared" si="11"/>
        <v>6</v>
      </c>
      <c r="R43" s="30" t="s">
        <v>214</v>
      </c>
      <c r="S43" s="30" t="s">
        <v>196</v>
      </c>
      <c r="T43" s="30" t="s">
        <v>165</v>
      </c>
      <c r="U43" s="31">
        <f t="shared" si="12"/>
        <v>6</v>
      </c>
      <c r="V43" s="30" t="s">
        <v>168</v>
      </c>
      <c r="W43" s="33">
        <f t="shared" si="13"/>
        <v>13</v>
      </c>
      <c r="X43" s="30" t="s">
        <v>208</v>
      </c>
      <c r="Y43" s="30" t="s">
        <v>159</v>
      </c>
      <c r="Z43" s="30" t="s">
        <v>190</v>
      </c>
      <c r="AA43" s="31">
        <f t="shared" si="14"/>
        <v>-1</v>
      </c>
      <c r="AB43" s="30" t="s">
        <v>170</v>
      </c>
      <c r="AC43" s="34">
        <f t="shared" si="8"/>
        <v>17</v>
      </c>
      <c r="AD43" s="35">
        <f t="shared" si="16"/>
        <v>33</v>
      </c>
    </row>
    <row r="44" spans="1:30" ht="12.75">
      <c r="A44" s="43">
        <v>36</v>
      </c>
      <c r="B44" s="60" t="s">
        <v>117</v>
      </c>
      <c r="C44" s="60" t="s">
        <v>118</v>
      </c>
      <c r="D44" s="59">
        <v>2007</v>
      </c>
      <c r="E44" s="22"/>
      <c r="F44" s="30" t="s">
        <v>209</v>
      </c>
      <c r="G44" s="30" t="s">
        <v>185</v>
      </c>
      <c r="H44" s="30" t="s">
        <v>196</v>
      </c>
      <c r="I44" s="31">
        <f t="shared" si="9"/>
        <v>3</v>
      </c>
      <c r="J44" s="30" t="s">
        <v>171</v>
      </c>
      <c r="K44" s="32">
        <f t="shared" si="15"/>
        <v>6</v>
      </c>
      <c r="L44" s="39">
        <v>48</v>
      </c>
      <c r="M44" s="36" t="s">
        <v>173</v>
      </c>
      <c r="N44" s="36" t="s">
        <v>201</v>
      </c>
      <c r="O44" s="31">
        <f t="shared" si="10"/>
        <v>-15</v>
      </c>
      <c r="P44" s="30" t="s">
        <v>158</v>
      </c>
      <c r="Q44" s="33">
        <f t="shared" si="11"/>
        <v>6</v>
      </c>
      <c r="R44" s="30" t="s">
        <v>216</v>
      </c>
      <c r="S44" s="30" t="s">
        <v>159</v>
      </c>
      <c r="T44" s="30" t="s">
        <v>192</v>
      </c>
      <c r="U44" s="31">
        <f t="shared" si="12"/>
        <v>-5</v>
      </c>
      <c r="V44" s="30" t="s">
        <v>167</v>
      </c>
      <c r="W44" s="33">
        <f t="shared" si="13"/>
        <v>9</v>
      </c>
      <c r="X44" s="30" t="s">
        <v>221</v>
      </c>
      <c r="Y44" s="30" t="s">
        <v>192</v>
      </c>
      <c r="Z44" s="30" t="s">
        <v>196</v>
      </c>
      <c r="AA44" s="31">
        <f t="shared" si="14"/>
        <v>1</v>
      </c>
      <c r="AB44" s="30" t="s">
        <v>171</v>
      </c>
      <c r="AC44" s="34">
        <f t="shared" si="8"/>
        <v>15</v>
      </c>
      <c r="AD44" s="35">
        <f t="shared" si="16"/>
        <v>39</v>
      </c>
    </row>
    <row r="45" spans="1:30" ht="12.75">
      <c r="A45" s="43">
        <v>37</v>
      </c>
      <c r="B45" s="60" t="s">
        <v>119</v>
      </c>
      <c r="C45" s="60" t="s">
        <v>120</v>
      </c>
      <c r="D45" s="59">
        <v>2008</v>
      </c>
      <c r="E45" s="22"/>
      <c r="F45" s="39">
        <v>46</v>
      </c>
      <c r="G45" s="39">
        <v>25</v>
      </c>
      <c r="H45" s="39">
        <v>3</v>
      </c>
      <c r="I45" s="31">
        <f t="shared" si="9"/>
        <v>22</v>
      </c>
      <c r="J45" s="39">
        <v>10</v>
      </c>
      <c r="K45" s="32">
        <f t="shared" si="15"/>
        <v>10</v>
      </c>
      <c r="L45" s="39">
        <v>47</v>
      </c>
      <c r="M45" s="39">
        <v>13</v>
      </c>
      <c r="N45" s="39">
        <v>11</v>
      </c>
      <c r="O45" s="31">
        <f t="shared" si="10"/>
        <v>2</v>
      </c>
      <c r="P45" s="39">
        <v>6</v>
      </c>
      <c r="Q45" s="33">
        <f t="shared" si="11"/>
        <v>16</v>
      </c>
      <c r="R45" s="39">
        <v>50</v>
      </c>
      <c r="S45" s="39">
        <v>1</v>
      </c>
      <c r="T45" s="39">
        <v>20</v>
      </c>
      <c r="U45" s="31">
        <f t="shared" si="12"/>
        <v>-19</v>
      </c>
      <c r="V45" s="39">
        <v>0</v>
      </c>
      <c r="W45" s="33">
        <f t="shared" si="13"/>
        <v>16</v>
      </c>
      <c r="X45" s="39">
        <v>36</v>
      </c>
      <c r="Y45" s="39">
        <v>14</v>
      </c>
      <c r="Z45" s="39">
        <v>15</v>
      </c>
      <c r="AA45" s="31">
        <f t="shared" si="14"/>
        <v>-1</v>
      </c>
      <c r="AB45" s="39">
        <v>4</v>
      </c>
      <c r="AC45" s="34">
        <f t="shared" si="8"/>
        <v>20</v>
      </c>
      <c r="AD45" s="35">
        <f t="shared" si="16"/>
        <v>21</v>
      </c>
    </row>
    <row r="46" spans="1:30" ht="12.75">
      <c r="A46" s="43">
        <v>38</v>
      </c>
      <c r="B46" s="60" t="s">
        <v>121</v>
      </c>
      <c r="C46" s="60" t="s">
        <v>122</v>
      </c>
      <c r="D46" s="59">
        <v>2007</v>
      </c>
      <c r="E46" s="22"/>
      <c r="F46" s="30" t="s">
        <v>212</v>
      </c>
      <c r="G46" s="30" t="s">
        <v>194</v>
      </c>
      <c r="H46" s="30" t="s">
        <v>171</v>
      </c>
      <c r="I46" s="31">
        <f aca="true" t="shared" si="17" ref="I46:I58">G46-H46</f>
        <v>15</v>
      </c>
      <c r="J46" s="30" t="s">
        <v>159</v>
      </c>
      <c r="K46" s="32">
        <f t="shared" si="15"/>
        <v>10</v>
      </c>
      <c r="L46" s="39">
        <v>41</v>
      </c>
      <c r="M46" s="36" t="s">
        <v>192</v>
      </c>
      <c r="N46" s="36" t="s">
        <v>159</v>
      </c>
      <c r="O46" s="31">
        <f aca="true" t="shared" si="18" ref="O46:O58">M46-N46</f>
        <v>5</v>
      </c>
      <c r="P46" s="30" t="s">
        <v>168</v>
      </c>
      <c r="Q46" s="33">
        <f aca="true" t="shared" si="19" ref="Q46:Q58">K46+P46</f>
        <v>17</v>
      </c>
      <c r="R46" s="30" t="s">
        <v>205</v>
      </c>
      <c r="S46" s="30" t="s">
        <v>195</v>
      </c>
      <c r="T46" s="30" t="s">
        <v>171</v>
      </c>
      <c r="U46" s="31">
        <f aca="true" t="shared" si="20" ref="U46:U58">S46-T46</f>
        <v>12</v>
      </c>
      <c r="V46" s="30" t="s">
        <v>162</v>
      </c>
      <c r="W46" s="33">
        <f aca="true" t="shared" si="21" ref="W46:W58">Q46+V46</f>
        <v>26</v>
      </c>
      <c r="X46" s="30" t="s">
        <v>216</v>
      </c>
      <c r="Y46" s="30" t="s">
        <v>189</v>
      </c>
      <c r="Z46" s="30" t="s">
        <v>165</v>
      </c>
      <c r="AA46" s="31">
        <f aca="true" t="shared" si="22" ref="AA46:AA58">Y46-Z46</f>
        <v>8</v>
      </c>
      <c r="AB46" s="30" t="s">
        <v>165</v>
      </c>
      <c r="AC46" s="34">
        <f t="shared" si="8"/>
        <v>34</v>
      </c>
      <c r="AD46" s="35">
        <f t="shared" si="16"/>
        <v>4</v>
      </c>
    </row>
    <row r="47" spans="1:30" ht="12.75">
      <c r="A47" s="43">
        <v>39</v>
      </c>
      <c r="B47" s="63" t="s">
        <v>123</v>
      </c>
      <c r="C47" s="63" t="s">
        <v>124</v>
      </c>
      <c r="D47" s="59">
        <v>2008</v>
      </c>
      <c r="E47" s="22"/>
      <c r="F47" s="30" t="s">
        <v>207</v>
      </c>
      <c r="G47" s="30" t="s">
        <v>161</v>
      </c>
      <c r="H47" s="30" t="s">
        <v>197</v>
      </c>
      <c r="I47" s="31">
        <f t="shared" si="17"/>
        <v>-23</v>
      </c>
      <c r="J47" s="30" t="s">
        <v>158</v>
      </c>
      <c r="K47" s="32">
        <f t="shared" si="15"/>
        <v>0</v>
      </c>
      <c r="L47" s="39">
        <v>49</v>
      </c>
      <c r="M47" s="36" t="s">
        <v>204</v>
      </c>
      <c r="N47" s="36" t="s">
        <v>173</v>
      </c>
      <c r="O47" s="31">
        <f t="shared" si="18"/>
        <v>14</v>
      </c>
      <c r="P47" s="30" t="s">
        <v>159</v>
      </c>
      <c r="Q47" s="33">
        <f t="shared" si="19"/>
        <v>10</v>
      </c>
      <c r="R47" s="30" t="s">
        <v>212</v>
      </c>
      <c r="S47" s="30" t="s">
        <v>184</v>
      </c>
      <c r="T47" s="30" t="s">
        <v>159</v>
      </c>
      <c r="U47" s="31">
        <f t="shared" si="20"/>
        <v>2</v>
      </c>
      <c r="V47" s="30" t="s">
        <v>171</v>
      </c>
      <c r="W47" s="33">
        <f t="shared" si="21"/>
        <v>16</v>
      </c>
      <c r="X47" s="30" t="s">
        <v>218</v>
      </c>
      <c r="Y47" s="30" t="s">
        <v>190</v>
      </c>
      <c r="Z47" s="30" t="s">
        <v>159</v>
      </c>
      <c r="AA47" s="31">
        <f t="shared" si="22"/>
        <v>1</v>
      </c>
      <c r="AB47" s="30" t="s">
        <v>171</v>
      </c>
      <c r="AC47" s="34">
        <f t="shared" si="8"/>
        <v>22</v>
      </c>
      <c r="AD47" s="35">
        <f t="shared" si="16"/>
        <v>13</v>
      </c>
    </row>
    <row r="48" spans="1:30" ht="12.75">
      <c r="A48" s="43">
        <v>40</v>
      </c>
      <c r="B48" s="63" t="s">
        <v>125</v>
      </c>
      <c r="C48" s="63" t="s">
        <v>126</v>
      </c>
      <c r="D48" s="59">
        <v>2008</v>
      </c>
      <c r="E48" s="22"/>
      <c r="F48" s="30" t="s">
        <v>210</v>
      </c>
      <c r="G48" s="30" t="s">
        <v>196</v>
      </c>
      <c r="H48" s="30" t="s">
        <v>185</v>
      </c>
      <c r="I48" s="31">
        <f t="shared" si="17"/>
        <v>-3</v>
      </c>
      <c r="J48" s="30" t="s">
        <v>170</v>
      </c>
      <c r="K48" s="32">
        <f t="shared" si="15"/>
        <v>4</v>
      </c>
      <c r="L48" s="39">
        <v>34</v>
      </c>
      <c r="M48" s="36" t="s">
        <v>196</v>
      </c>
      <c r="N48" s="36" t="s">
        <v>187</v>
      </c>
      <c r="O48" s="31">
        <f t="shared" si="18"/>
        <v>1</v>
      </c>
      <c r="P48" s="30" t="s">
        <v>171</v>
      </c>
      <c r="Q48" s="33">
        <f t="shared" si="19"/>
        <v>10</v>
      </c>
      <c r="R48" s="36" t="s">
        <v>215</v>
      </c>
      <c r="S48" s="36" t="s">
        <v>159</v>
      </c>
      <c r="T48" s="36" t="s">
        <v>190</v>
      </c>
      <c r="U48" s="37">
        <f t="shared" si="20"/>
        <v>-1</v>
      </c>
      <c r="V48" s="36" t="s">
        <v>170</v>
      </c>
      <c r="W48" s="33">
        <f t="shared" si="21"/>
        <v>14</v>
      </c>
      <c r="X48" s="36" t="s">
        <v>213</v>
      </c>
      <c r="Y48" s="36" t="s">
        <v>171</v>
      </c>
      <c r="Z48" s="36" t="s">
        <v>183</v>
      </c>
      <c r="AA48" s="37">
        <f t="shared" si="22"/>
        <v>-16</v>
      </c>
      <c r="AB48" s="36" t="s">
        <v>158</v>
      </c>
      <c r="AC48" s="34">
        <f t="shared" si="8"/>
        <v>14</v>
      </c>
      <c r="AD48" s="35">
        <f t="shared" si="16"/>
        <v>40</v>
      </c>
    </row>
    <row r="49" spans="1:30" ht="12.75">
      <c r="A49" s="43">
        <v>41</v>
      </c>
      <c r="B49" s="63" t="s">
        <v>127</v>
      </c>
      <c r="C49" s="63" t="s">
        <v>128</v>
      </c>
      <c r="D49" s="61">
        <v>2007</v>
      </c>
      <c r="E49" s="22"/>
      <c r="F49" s="30" t="s">
        <v>218</v>
      </c>
      <c r="G49" s="30" t="s">
        <v>185</v>
      </c>
      <c r="H49" s="30" t="s">
        <v>165</v>
      </c>
      <c r="I49" s="31">
        <f t="shared" si="17"/>
        <v>9</v>
      </c>
      <c r="J49" s="30" t="s">
        <v>165</v>
      </c>
      <c r="K49" s="32">
        <f t="shared" si="15"/>
        <v>8</v>
      </c>
      <c r="L49" s="39">
        <v>38</v>
      </c>
      <c r="M49" s="36" t="s">
        <v>159</v>
      </c>
      <c r="N49" s="36" t="s">
        <v>192</v>
      </c>
      <c r="O49" s="31">
        <f t="shared" si="18"/>
        <v>-5</v>
      </c>
      <c r="P49" s="30" t="s">
        <v>167</v>
      </c>
      <c r="Q49" s="33">
        <f t="shared" si="19"/>
        <v>11</v>
      </c>
      <c r="R49" s="30" t="s">
        <v>224</v>
      </c>
      <c r="S49" s="30" t="s">
        <v>183</v>
      </c>
      <c r="T49" s="30" t="s">
        <v>159</v>
      </c>
      <c r="U49" s="31">
        <f t="shared" si="20"/>
        <v>12</v>
      </c>
      <c r="V49" s="30" t="s">
        <v>159</v>
      </c>
      <c r="W49" s="33">
        <f t="shared" si="21"/>
        <v>21</v>
      </c>
      <c r="X49" s="30" t="s">
        <v>205</v>
      </c>
      <c r="Y49" s="30" t="s">
        <v>204</v>
      </c>
      <c r="Z49" s="30" t="s">
        <v>170</v>
      </c>
      <c r="AA49" s="31">
        <f t="shared" si="22"/>
        <v>15</v>
      </c>
      <c r="AB49" s="30" t="s">
        <v>159</v>
      </c>
      <c r="AC49" s="34">
        <f t="shared" si="8"/>
        <v>31</v>
      </c>
      <c r="AD49" s="35">
        <f t="shared" si="16"/>
        <v>6</v>
      </c>
    </row>
    <row r="50" spans="1:30" ht="12.75">
      <c r="A50" s="43">
        <v>42</v>
      </c>
      <c r="B50" s="60" t="s">
        <v>129</v>
      </c>
      <c r="C50" s="60" t="s">
        <v>130</v>
      </c>
      <c r="D50" s="59">
        <v>2008</v>
      </c>
      <c r="E50" s="22"/>
      <c r="F50" s="36" t="s">
        <v>213</v>
      </c>
      <c r="G50" s="36" t="s">
        <v>162</v>
      </c>
      <c r="H50" s="36" t="s">
        <v>185</v>
      </c>
      <c r="I50" s="37">
        <f t="shared" si="17"/>
        <v>-8</v>
      </c>
      <c r="J50" s="36" t="s">
        <v>164</v>
      </c>
      <c r="K50" s="38">
        <f t="shared" si="15"/>
        <v>2</v>
      </c>
      <c r="L50" s="44">
        <v>45</v>
      </c>
      <c r="M50" s="36" t="s">
        <v>162</v>
      </c>
      <c r="N50" s="36" t="s">
        <v>185</v>
      </c>
      <c r="O50" s="31">
        <f t="shared" si="18"/>
        <v>-8</v>
      </c>
      <c r="P50" s="36" t="s">
        <v>164</v>
      </c>
      <c r="Q50" s="33">
        <f t="shared" si="19"/>
        <v>4</v>
      </c>
      <c r="R50" s="36" t="s">
        <v>218</v>
      </c>
      <c r="S50" s="36" t="s">
        <v>165</v>
      </c>
      <c r="T50" s="36" t="s">
        <v>196</v>
      </c>
      <c r="U50" s="37">
        <f t="shared" si="20"/>
        <v>-6</v>
      </c>
      <c r="V50" s="36" t="s">
        <v>167</v>
      </c>
      <c r="W50" s="33">
        <f t="shared" si="21"/>
        <v>7</v>
      </c>
      <c r="X50" s="36" t="s">
        <v>224</v>
      </c>
      <c r="Y50" s="36" t="s">
        <v>184</v>
      </c>
      <c r="Z50" s="36" t="s">
        <v>165</v>
      </c>
      <c r="AA50" s="37">
        <f t="shared" si="22"/>
        <v>4</v>
      </c>
      <c r="AB50" s="36" t="s">
        <v>168</v>
      </c>
      <c r="AC50" s="34">
        <f t="shared" si="8"/>
        <v>14</v>
      </c>
      <c r="AD50" s="35">
        <f t="shared" si="16"/>
        <v>40</v>
      </c>
    </row>
    <row r="51" spans="1:30" ht="12.75">
      <c r="A51" s="43">
        <v>43</v>
      </c>
      <c r="B51" s="60" t="s">
        <v>131</v>
      </c>
      <c r="C51" s="60" t="s">
        <v>132</v>
      </c>
      <c r="D51" s="59">
        <v>2008</v>
      </c>
      <c r="E51" s="22"/>
      <c r="F51" s="30" t="s">
        <v>216</v>
      </c>
      <c r="G51" s="30" t="s">
        <v>165</v>
      </c>
      <c r="H51" s="30" t="s">
        <v>196</v>
      </c>
      <c r="I51" s="31">
        <f t="shared" si="17"/>
        <v>-6</v>
      </c>
      <c r="J51" s="30" t="s">
        <v>167</v>
      </c>
      <c r="K51" s="32">
        <f t="shared" si="15"/>
        <v>3</v>
      </c>
      <c r="L51" s="39">
        <v>35</v>
      </c>
      <c r="M51" s="36" t="s">
        <v>159</v>
      </c>
      <c r="N51" s="36" t="s">
        <v>165</v>
      </c>
      <c r="O51" s="31">
        <f t="shared" si="18"/>
        <v>2</v>
      </c>
      <c r="P51" s="30" t="s">
        <v>171</v>
      </c>
      <c r="Q51" s="33">
        <f t="shared" si="19"/>
        <v>9</v>
      </c>
      <c r="R51" s="30" t="s">
        <v>209</v>
      </c>
      <c r="S51" s="30" t="s">
        <v>190</v>
      </c>
      <c r="T51" s="30" t="s">
        <v>159</v>
      </c>
      <c r="U51" s="31">
        <f t="shared" si="20"/>
        <v>1</v>
      </c>
      <c r="V51" s="30" t="s">
        <v>171</v>
      </c>
      <c r="W51" s="33">
        <f t="shared" si="21"/>
        <v>15</v>
      </c>
      <c r="X51" s="30" t="s">
        <v>219</v>
      </c>
      <c r="Y51" s="30" t="s">
        <v>165</v>
      </c>
      <c r="Z51" s="30" t="s">
        <v>184</v>
      </c>
      <c r="AA51" s="31">
        <f t="shared" si="22"/>
        <v>-4</v>
      </c>
      <c r="AB51" s="30" t="s">
        <v>167</v>
      </c>
      <c r="AC51" s="34">
        <f t="shared" si="8"/>
        <v>18</v>
      </c>
      <c r="AD51" s="35">
        <f t="shared" si="16"/>
        <v>29</v>
      </c>
    </row>
    <row r="52" spans="1:30" ht="12.75">
      <c r="A52" s="43">
        <v>44</v>
      </c>
      <c r="B52" s="62" t="s">
        <v>103</v>
      </c>
      <c r="C52" s="64" t="s">
        <v>133</v>
      </c>
      <c r="D52" s="59">
        <v>2007</v>
      </c>
      <c r="E52" s="22"/>
      <c r="F52" s="30" t="s">
        <v>205</v>
      </c>
      <c r="G52" s="30" t="s">
        <v>162</v>
      </c>
      <c r="H52" s="30" t="s">
        <v>204</v>
      </c>
      <c r="I52" s="31">
        <f t="shared" si="17"/>
        <v>-10</v>
      </c>
      <c r="J52" s="30" t="s">
        <v>161</v>
      </c>
      <c r="K52" s="32">
        <f t="shared" si="15"/>
        <v>1</v>
      </c>
      <c r="L52" s="39">
        <v>46</v>
      </c>
      <c r="M52" s="36" t="s">
        <v>196</v>
      </c>
      <c r="N52" s="36" t="s">
        <v>159</v>
      </c>
      <c r="O52" s="31">
        <f t="shared" si="18"/>
        <v>4</v>
      </c>
      <c r="P52" s="30" t="s">
        <v>168</v>
      </c>
      <c r="Q52" s="33">
        <f t="shared" si="19"/>
        <v>8</v>
      </c>
      <c r="R52" s="30" t="s">
        <v>219</v>
      </c>
      <c r="S52" s="30" t="s">
        <v>171</v>
      </c>
      <c r="T52" s="30" t="s">
        <v>195</v>
      </c>
      <c r="U52" s="31">
        <f t="shared" si="20"/>
        <v>-12</v>
      </c>
      <c r="V52" s="30" t="s">
        <v>158</v>
      </c>
      <c r="W52" s="33">
        <f t="shared" si="21"/>
        <v>8</v>
      </c>
      <c r="X52" s="30" t="s">
        <v>212</v>
      </c>
      <c r="Y52" s="30" t="s">
        <v>201</v>
      </c>
      <c r="Z52" s="30" t="s">
        <v>171</v>
      </c>
      <c r="AA52" s="31">
        <f t="shared" si="22"/>
        <v>14</v>
      </c>
      <c r="AB52" s="30" t="s">
        <v>159</v>
      </c>
      <c r="AC52" s="34">
        <f t="shared" si="8"/>
        <v>18</v>
      </c>
      <c r="AD52" s="35">
        <f t="shared" si="16"/>
        <v>29</v>
      </c>
    </row>
    <row r="53" spans="1:30" ht="12.75">
      <c r="A53" s="43">
        <v>45</v>
      </c>
      <c r="B53" s="97" t="s">
        <v>135</v>
      </c>
      <c r="C53" s="60" t="s">
        <v>134</v>
      </c>
      <c r="D53" s="59">
        <v>2008</v>
      </c>
      <c r="E53" s="22"/>
      <c r="F53" s="30" t="s">
        <v>206</v>
      </c>
      <c r="G53" s="30" t="s">
        <v>204</v>
      </c>
      <c r="H53" s="30" t="s">
        <v>162</v>
      </c>
      <c r="I53" s="31">
        <f t="shared" si="17"/>
        <v>10</v>
      </c>
      <c r="J53" s="30" t="s">
        <v>162</v>
      </c>
      <c r="K53" s="32">
        <f t="shared" si="15"/>
        <v>9</v>
      </c>
      <c r="L53" s="39">
        <v>42</v>
      </c>
      <c r="M53" s="36" t="s">
        <v>185</v>
      </c>
      <c r="N53" s="36" t="s">
        <v>162</v>
      </c>
      <c r="O53" s="31">
        <f t="shared" si="18"/>
        <v>8</v>
      </c>
      <c r="P53" s="30" t="s">
        <v>165</v>
      </c>
      <c r="Q53" s="33">
        <f t="shared" si="19"/>
        <v>17</v>
      </c>
      <c r="R53" s="30" t="s">
        <v>211</v>
      </c>
      <c r="S53" s="30" t="s">
        <v>171</v>
      </c>
      <c r="T53" s="30" t="s">
        <v>195</v>
      </c>
      <c r="U53" s="31">
        <f t="shared" si="20"/>
        <v>-12</v>
      </c>
      <c r="V53" s="30" t="s">
        <v>161</v>
      </c>
      <c r="W53" s="33">
        <f t="shared" si="21"/>
        <v>18</v>
      </c>
      <c r="X53" s="30" t="s">
        <v>217</v>
      </c>
      <c r="Y53" s="30" t="s">
        <v>170</v>
      </c>
      <c r="Z53" s="30" t="s">
        <v>204</v>
      </c>
      <c r="AA53" s="31">
        <f t="shared" si="22"/>
        <v>-15</v>
      </c>
      <c r="AB53" s="30" t="s">
        <v>158</v>
      </c>
      <c r="AC53" s="34">
        <f t="shared" si="8"/>
        <v>18</v>
      </c>
      <c r="AD53" s="35">
        <f t="shared" si="16"/>
        <v>29</v>
      </c>
    </row>
    <row r="54" spans="1:30" ht="12.75">
      <c r="A54" s="43">
        <v>46</v>
      </c>
      <c r="B54" s="60" t="s">
        <v>136</v>
      </c>
      <c r="C54" s="60" t="s">
        <v>137</v>
      </c>
      <c r="D54" s="59">
        <v>2008</v>
      </c>
      <c r="E54" s="22"/>
      <c r="F54" s="30" t="s">
        <v>221</v>
      </c>
      <c r="G54" s="30" t="s">
        <v>167</v>
      </c>
      <c r="H54" s="30" t="s">
        <v>186</v>
      </c>
      <c r="I54" s="31">
        <f t="shared" si="17"/>
        <v>-22</v>
      </c>
      <c r="J54" s="30" t="s">
        <v>158</v>
      </c>
      <c r="K54" s="32">
        <f t="shared" si="15"/>
        <v>0</v>
      </c>
      <c r="L54" s="39">
        <v>44</v>
      </c>
      <c r="M54" s="36" t="s">
        <v>159</v>
      </c>
      <c r="N54" s="36" t="s">
        <v>196</v>
      </c>
      <c r="O54" s="31">
        <f t="shared" si="18"/>
        <v>-4</v>
      </c>
      <c r="P54" s="30" t="s">
        <v>167</v>
      </c>
      <c r="Q54" s="33">
        <f t="shared" si="19"/>
        <v>3</v>
      </c>
      <c r="R54" s="30" t="s">
        <v>217</v>
      </c>
      <c r="S54" s="30" t="s">
        <v>173</v>
      </c>
      <c r="T54" s="30" t="s">
        <v>183</v>
      </c>
      <c r="U54" s="31">
        <f t="shared" si="20"/>
        <v>-17</v>
      </c>
      <c r="V54" s="30" t="s">
        <v>158</v>
      </c>
      <c r="W54" s="33">
        <f t="shared" si="21"/>
        <v>3</v>
      </c>
      <c r="X54" s="30" t="s">
        <v>214</v>
      </c>
      <c r="Y54" s="30" t="s">
        <v>165</v>
      </c>
      <c r="Z54" s="30" t="s">
        <v>184</v>
      </c>
      <c r="AA54" s="31">
        <f t="shared" si="22"/>
        <v>-4</v>
      </c>
      <c r="AB54" s="30" t="s">
        <v>167</v>
      </c>
      <c r="AC54" s="34">
        <f t="shared" si="8"/>
        <v>6</v>
      </c>
      <c r="AD54" s="35">
        <f t="shared" si="16"/>
        <v>47</v>
      </c>
    </row>
    <row r="55" spans="1:30" ht="12.75">
      <c r="A55" s="43">
        <v>47</v>
      </c>
      <c r="B55" s="65" t="s">
        <v>138</v>
      </c>
      <c r="C55" s="65" t="s">
        <v>139</v>
      </c>
      <c r="D55" s="59">
        <v>2008</v>
      </c>
      <c r="E55" s="22"/>
      <c r="F55" s="30" t="s">
        <v>215</v>
      </c>
      <c r="G55" s="30" t="s">
        <v>196</v>
      </c>
      <c r="H55" s="30" t="s">
        <v>165</v>
      </c>
      <c r="I55" s="31">
        <f t="shared" si="17"/>
        <v>6</v>
      </c>
      <c r="J55" s="30" t="s">
        <v>168</v>
      </c>
      <c r="K55" s="32">
        <f t="shared" si="15"/>
        <v>7</v>
      </c>
      <c r="L55" s="39">
        <v>37</v>
      </c>
      <c r="M55" s="36" t="s">
        <v>190</v>
      </c>
      <c r="N55" s="36" t="s">
        <v>187</v>
      </c>
      <c r="O55" s="31">
        <f t="shared" si="18"/>
        <v>-2</v>
      </c>
      <c r="P55" s="30" t="s">
        <v>170</v>
      </c>
      <c r="Q55" s="33">
        <f t="shared" si="19"/>
        <v>11</v>
      </c>
      <c r="R55" s="30" t="s">
        <v>210</v>
      </c>
      <c r="S55" s="30" t="s">
        <v>192</v>
      </c>
      <c r="T55" s="30" t="s">
        <v>159</v>
      </c>
      <c r="U55" s="31">
        <f t="shared" si="20"/>
        <v>5</v>
      </c>
      <c r="V55" s="30" t="s">
        <v>168</v>
      </c>
      <c r="W55" s="33">
        <f t="shared" si="21"/>
        <v>18</v>
      </c>
      <c r="X55" s="30" t="s">
        <v>211</v>
      </c>
      <c r="Y55" s="30" t="s">
        <v>165</v>
      </c>
      <c r="Z55" s="30" t="s">
        <v>189</v>
      </c>
      <c r="AA55" s="31">
        <f t="shared" si="22"/>
        <v>-8</v>
      </c>
      <c r="AB55" s="30" t="s">
        <v>164</v>
      </c>
      <c r="AC55" s="34">
        <f t="shared" si="8"/>
        <v>20</v>
      </c>
      <c r="AD55" s="35">
        <f t="shared" si="16"/>
        <v>21</v>
      </c>
    </row>
    <row r="56" spans="1:30" ht="12.75">
      <c r="A56" s="43">
        <v>48</v>
      </c>
      <c r="B56" s="60" t="s">
        <v>101</v>
      </c>
      <c r="C56" s="60" t="s">
        <v>126</v>
      </c>
      <c r="D56" s="61">
        <v>2007</v>
      </c>
      <c r="E56" s="22"/>
      <c r="F56" s="30" t="s">
        <v>208</v>
      </c>
      <c r="G56" s="30" t="s">
        <v>197</v>
      </c>
      <c r="H56" s="30" t="s">
        <v>161</v>
      </c>
      <c r="I56" s="31">
        <f t="shared" si="17"/>
        <v>23</v>
      </c>
      <c r="J56" s="30" t="s">
        <v>159</v>
      </c>
      <c r="K56" s="32">
        <f t="shared" si="15"/>
        <v>10</v>
      </c>
      <c r="L56" s="39">
        <v>36</v>
      </c>
      <c r="M56" s="36" t="s">
        <v>201</v>
      </c>
      <c r="N56" s="36" t="s">
        <v>173</v>
      </c>
      <c r="O56" s="31">
        <f t="shared" si="18"/>
        <v>15</v>
      </c>
      <c r="P56" s="30" t="s">
        <v>159</v>
      </c>
      <c r="Q56" s="33">
        <f t="shared" si="19"/>
        <v>20</v>
      </c>
      <c r="R56" s="36" t="s">
        <v>213</v>
      </c>
      <c r="S56" s="36" t="s">
        <v>189</v>
      </c>
      <c r="T56" s="36" t="s">
        <v>173</v>
      </c>
      <c r="U56" s="37">
        <f t="shared" si="20"/>
        <v>11</v>
      </c>
      <c r="V56" s="36" t="s">
        <v>162</v>
      </c>
      <c r="W56" s="33">
        <f t="shared" si="21"/>
        <v>29</v>
      </c>
      <c r="X56" s="36" t="s">
        <v>220</v>
      </c>
      <c r="Y56" s="36" t="s">
        <v>187</v>
      </c>
      <c r="Z56" s="36" t="s">
        <v>159</v>
      </c>
      <c r="AA56" s="37">
        <f t="shared" si="22"/>
        <v>3</v>
      </c>
      <c r="AB56" s="36" t="s">
        <v>171</v>
      </c>
      <c r="AC56" s="34">
        <f t="shared" si="8"/>
        <v>35</v>
      </c>
      <c r="AD56" s="35">
        <f t="shared" si="16"/>
        <v>3</v>
      </c>
    </row>
    <row r="57" spans="1:30" ht="12.75">
      <c r="A57" s="43">
        <v>49</v>
      </c>
      <c r="B57" s="60" t="s">
        <v>140</v>
      </c>
      <c r="C57" s="60" t="s">
        <v>141</v>
      </c>
      <c r="D57" s="61">
        <v>2007</v>
      </c>
      <c r="E57" s="22"/>
      <c r="F57" s="30" t="s">
        <v>220</v>
      </c>
      <c r="G57" s="30" t="s">
        <v>173</v>
      </c>
      <c r="H57" s="30" t="s">
        <v>189</v>
      </c>
      <c r="I57" s="31">
        <f t="shared" si="17"/>
        <v>-11</v>
      </c>
      <c r="J57" s="30" t="s">
        <v>161</v>
      </c>
      <c r="K57" s="32">
        <f t="shared" si="15"/>
        <v>1</v>
      </c>
      <c r="L57" s="39">
        <v>39</v>
      </c>
      <c r="M57" s="36" t="s">
        <v>173</v>
      </c>
      <c r="N57" s="36" t="s">
        <v>204</v>
      </c>
      <c r="O57" s="31">
        <f t="shared" si="18"/>
        <v>-14</v>
      </c>
      <c r="P57" s="30" t="s">
        <v>158</v>
      </c>
      <c r="Q57" s="33">
        <f t="shared" si="19"/>
        <v>1</v>
      </c>
      <c r="R57" s="30" t="s">
        <v>206</v>
      </c>
      <c r="S57" s="30" t="s">
        <v>195</v>
      </c>
      <c r="T57" s="30" t="s">
        <v>171</v>
      </c>
      <c r="U57" s="31">
        <f t="shared" si="20"/>
        <v>12</v>
      </c>
      <c r="V57" s="30" t="s">
        <v>159</v>
      </c>
      <c r="W57" s="33">
        <f t="shared" si="21"/>
        <v>11</v>
      </c>
      <c r="X57" s="30" t="s">
        <v>215</v>
      </c>
      <c r="Y57" s="30" t="s">
        <v>184</v>
      </c>
      <c r="Z57" s="30" t="s">
        <v>165</v>
      </c>
      <c r="AA57" s="31">
        <f t="shared" si="22"/>
        <v>4</v>
      </c>
      <c r="AB57" s="30" t="s">
        <v>168</v>
      </c>
      <c r="AC57" s="34">
        <f t="shared" si="8"/>
        <v>18</v>
      </c>
      <c r="AD57" s="35">
        <f t="shared" si="16"/>
        <v>29</v>
      </c>
    </row>
    <row r="58" spans="1:30" ht="12.75">
      <c r="A58" s="43">
        <v>50</v>
      </c>
      <c r="B58" s="60" t="s">
        <v>142</v>
      </c>
      <c r="C58" s="60" t="s">
        <v>143</v>
      </c>
      <c r="D58" s="61">
        <v>2007</v>
      </c>
      <c r="E58" s="22"/>
      <c r="F58" s="36" t="s">
        <v>219</v>
      </c>
      <c r="G58" s="36" t="s">
        <v>189</v>
      </c>
      <c r="H58" s="36" t="s">
        <v>173</v>
      </c>
      <c r="I58" s="37">
        <f t="shared" si="17"/>
        <v>11</v>
      </c>
      <c r="J58" s="36" t="s">
        <v>162</v>
      </c>
      <c r="K58" s="38">
        <f t="shared" si="15"/>
        <v>9</v>
      </c>
      <c r="L58" s="44">
        <v>33</v>
      </c>
      <c r="M58" s="36" t="s">
        <v>204</v>
      </c>
      <c r="N58" s="36" t="s">
        <v>170</v>
      </c>
      <c r="O58" s="31">
        <f t="shared" si="18"/>
        <v>15</v>
      </c>
      <c r="P58" s="36" t="s">
        <v>159</v>
      </c>
      <c r="Q58" s="33">
        <f t="shared" si="19"/>
        <v>19</v>
      </c>
      <c r="R58" s="36" t="s">
        <v>221</v>
      </c>
      <c r="S58" s="36" t="s">
        <v>201</v>
      </c>
      <c r="T58" s="36" t="s">
        <v>161</v>
      </c>
      <c r="U58" s="37">
        <f t="shared" si="20"/>
        <v>19</v>
      </c>
      <c r="V58" s="36" t="s">
        <v>159</v>
      </c>
      <c r="W58" s="33">
        <f t="shared" si="21"/>
        <v>29</v>
      </c>
      <c r="X58" s="36" t="s">
        <v>207</v>
      </c>
      <c r="Y58" s="36" t="s">
        <v>159</v>
      </c>
      <c r="Z58" s="36" t="s">
        <v>187</v>
      </c>
      <c r="AA58" s="37">
        <f t="shared" si="22"/>
        <v>-3</v>
      </c>
      <c r="AB58" s="36" t="s">
        <v>170</v>
      </c>
      <c r="AC58" s="34">
        <f t="shared" si="8"/>
        <v>33</v>
      </c>
      <c r="AD58" s="35">
        <f t="shared" si="16"/>
        <v>5</v>
      </c>
    </row>
    <row r="59" spans="11:29" ht="12.75">
      <c r="K59" s="91">
        <f>SUM(K9:K58)</f>
        <v>250</v>
      </c>
      <c r="Q59" s="92">
        <f>SUM(Q9:Q58)</f>
        <v>500</v>
      </c>
      <c r="W59" s="92">
        <f>SUM(W9:W58)</f>
        <v>750</v>
      </c>
      <c r="AC59" s="92">
        <f>SUM(AC9:AC58)</f>
        <v>1000</v>
      </c>
    </row>
    <row r="60" spans="10:29" ht="12.75">
      <c r="J60" s="40" t="s">
        <v>178</v>
      </c>
      <c r="K60" s="40">
        <v>250</v>
      </c>
      <c r="P60" s="40" t="s">
        <v>178</v>
      </c>
      <c r="Q60" s="40">
        <v>500</v>
      </c>
      <c r="V60" s="40" t="s">
        <v>178</v>
      </c>
      <c r="W60" s="40">
        <v>750</v>
      </c>
      <c r="AB60" s="40" t="s">
        <v>178</v>
      </c>
      <c r="AC60" s="40">
        <v>1000</v>
      </c>
    </row>
    <row r="61" spans="1:3" ht="12.75">
      <c r="A61" s="88" t="s">
        <v>177</v>
      </c>
      <c r="B61" s="89" t="s">
        <v>176</v>
      </c>
      <c r="C61" s="89" t="s">
        <v>175</v>
      </c>
    </row>
    <row r="62" spans="1:3" ht="12.75">
      <c r="A62" s="90" t="s">
        <v>174</v>
      </c>
      <c r="B62" s="90" t="s">
        <v>173</v>
      </c>
      <c r="C62" s="90" t="s">
        <v>173</v>
      </c>
    </row>
    <row r="63" spans="1:9" ht="12.75">
      <c r="A63" s="90" t="s">
        <v>172</v>
      </c>
      <c r="B63" s="90" t="s">
        <v>171</v>
      </c>
      <c r="C63" s="90" t="s">
        <v>170</v>
      </c>
      <c r="I63" s="91"/>
    </row>
    <row r="64" spans="1:11" ht="12.75">
      <c r="A64" s="90" t="s">
        <v>169</v>
      </c>
      <c r="B64" s="90" t="s">
        <v>168</v>
      </c>
      <c r="C64" s="90" t="s">
        <v>167</v>
      </c>
      <c r="K64" s="40">
        <v>1</v>
      </c>
    </row>
    <row r="65" spans="1:3" ht="12.75">
      <c r="A65" s="90" t="s">
        <v>166</v>
      </c>
      <c r="B65" s="90" t="s">
        <v>165</v>
      </c>
      <c r="C65" s="90" t="s">
        <v>164</v>
      </c>
    </row>
    <row r="66" spans="1:3" ht="12.75">
      <c r="A66" s="90" t="s">
        <v>163</v>
      </c>
      <c r="B66" s="90" t="s">
        <v>162</v>
      </c>
      <c r="C66" s="90" t="s">
        <v>161</v>
      </c>
    </row>
    <row r="67" spans="1:3" ht="12.75">
      <c r="A67" s="90" t="s">
        <v>160</v>
      </c>
      <c r="B67" s="90" t="s">
        <v>159</v>
      </c>
      <c r="C67" s="90" t="s">
        <v>158</v>
      </c>
    </row>
  </sheetData>
  <sheetProtection selectLockedCells="1" selectUnlockedCells="1"/>
  <mergeCells count="10">
    <mergeCell ref="X7:AC7"/>
    <mergeCell ref="A1:O1"/>
    <mergeCell ref="C2:D2"/>
    <mergeCell ref="C3:D3"/>
    <mergeCell ref="C4:D4"/>
    <mergeCell ref="C5:D5"/>
    <mergeCell ref="C6:D6"/>
    <mergeCell ref="F7:K7"/>
    <mergeCell ref="L7:Q7"/>
    <mergeCell ref="R7:W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zoomScaleNormal="75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15.57421875" style="0" customWidth="1"/>
    <col min="2" max="2" width="15.140625" style="0" customWidth="1"/>
    <col min="4" max="4" width="24.00390625" style="51" customWidth="1"/>
    <col min="5" max="5" width="6.57421875" style="0" customWidth="1"/>
    <col min="6" max="6" width="21.421875" style="0" customWidth="1"/>
    <col min="7" max="7" width="6.57421875" style="0" customWidth="1"/>
    <col min="8" max="8" width="15.140625" style="0" customWidth="1"/>
    <col min="9" max="9" width="6.57421875" style="0" customWidth="1"/>
    <col min="10" max="10" width="19.140625" style="54" customWidth="1"/>
    <col min="11" max="11" width="12.8515625" style="0" customWidth="1"/>
    <col min="12" max="12" width="19.7109375" style="0" customWidth="1"/>
  </cols>
  <sheetData>
    <row r="1" spans="1:13" ht="25.5" thickBot="1">
      <c r="A1" s="115" t="s">
        <v>145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3" ht="13.5" thickBot="1"/>
    <row r="4" spans="1:11" ht="13.5" thickBot="1">
      <c r="A4" s="5" t="s">
        <v>35</v>
      </c>
      <c r="D4" s="49" t="s">
        <v>36</v>
      </c>
      <c r="E4" s="50"/>
      <c r="F4" s="114" t="s">
        <v>37</v>
      </c>
      <c r="G4" s="114"/>
      <c r="H4" s="114" t="s">
        <v>38</v>
      </c>
      <c r="I4" s="114"/>
      <c r="J4" s="114" t="s">
        <v>39</v>
      </c>
      <c r="K4" s="114"/>
    </row>
    <row r="5" spans="1:12" s="1" customFormat="1" ht="13.5" thickBot="1">
      <c r="A5" s="6" t="s">
        <v>8</v>
      </c>
      <c r="B5" s="6" t="s">
        <v>9</v>
      </c>
      <c r="C5" s="6" t="s">
        <v>24</v>
      </c>
      <c r="D5" s="7" t="s">
        <v>44</v>
      </c>
      <c r="E5" s="7" t="s">
        <v>40</v>
      </c>
      <c r="F5" s="8" t="s">
        <v>47</v>
      </c>
      <c r="G5" s="8" t="s">
        <v>40</v>
      </c>
      <c r="H5" s="9" t="s">
        <v>41</v>
      </c>
      <c r="I5" s="10" t="s">
        <v>40</v>
      </c>
      <c r="J5" s="55" t="s">
        <v>42</v>
      </c>
      <c r="K5" s="11" t="s">
        <v>40</v>
      </c>
      <c r="L5" s="12" t="s">
        <v>43</v>
      </c>
    </row>
    <row r="6" spans="1:13" ht="19.5" customHeight="1">
      <c r="A6" s="66" t="s">
        <v>49</v>
      </c>
      <c r="B6" s="66" t="s">
        <v>50</v>
      </c>
      <c r="C6" s="67">
        <v>2007</v>
      </c>
      <c r="D6" s="18">
        <v>15</v>
      </c>
      <c r="E6" s="14">
        <f aca="true" t="shared" si="0" ref="E6:E37">RANK(D6,$D$6:$D$55,0)</f>
        <v>2</v>
      </c>
      <c r="F6" s="19">
        <v>22</v>
      </c>
      <c r="G6" s="15">
        <f aca="true" t="shared" si="1" ref="G6:G37">RANK(F6,$F$6:$F$55,0)</f>
        <v>10</v>
      </c>
      <c r="H6" s="20">
        <v>81</v>
      </c>
      <c r="I6" s="16">
        <f aca="true" t="shared" si="2" ref="I6:I37">RANK(H6,$H$6:$H$55,0)</f>
        <v>2</v>
      </c>
      <c r="J6" s="56">
        <v>0.0006712962962962962</v>
      </c>
      <c r="K6" s="17">
        <f aca="true" t="shared" si="3" ref="K6:K37">RANK(J6,$J$6:$J$55,1)</f>
        <v>4</v>
      </c>
      <c r="L6" s="96">
        <f aca="true" t="shared" si="4" ref="L6:L19">E6+G6+I6+K6</f>
        <v>18</v>
      </c>
      <c r="M6" s="113" t="s">
        <v>179</v>
      </c>
    </row>
    <row r="7" spans="1:13" ht="19.5" customHeight="1">
      <c r="A7" s="68" t="s">
        <v>51</v>
      </c>
      <c r="B7" s="68" t="s">
        <v>52</v>
      </c>
      <c r="C7" s="69">
        <v>2009</v>
      </c>
      <c r="D7" s="18">
        <v>12</v>
      </c>
      <c r="E7" s="14">
        <f t="shared" si="0"/>
        <v>8</v>
      </c>
      <c r="F7" s="19">
        <v>16</v>
      </c>
      <c r="G7" s="15">
        <f t="shared" si="1"/>
        <v>43</v>
      </c>
      <c r="H7" s="20">
        <v>67</v>
      </c>
      <c r="I7" s="16">
        <f t="shared" si="2"/>
        <v>22</v>
      </c>
      <c r="J7" s="52">
        <v>0.0009143518518518518</v>
      </c>
      <c r="K7" s="17">
        <f t="shared" si="3"/>
        <v>35</v>
      </c>
      <c r="L7" s="96">
        <f t="shared" si="4"/>
        <v>108</v>
      </c>
      <c r="M7" s="111"/>
    </row>
    <row r="8" spans="1:13" ht="19.5" customHeight="1">
      <c r="A8" s="68" t="s">
        <v>53</v>
      </c>
      <c r="B8" s="68" t="s">
        <v>54</v>
      </c>
      <c r="C8" s="69">
        <v>2007</v>
      </c>
      <c r="D8" s="18">
        <v>15</v>
      </c>
      <c r="E8" s="14">
        <f t="shared" si="0"/>
        <v>2</v>
      </c>
      <c r="F8" s="19">
        <v>23</v>
      </c>
      <c r="G8" s="15">
        <f t="shared" si="1"/>
        <v>6</v>
      </c>
      <c r="H8" s="20">
        <v>71</v>
      </c>
      <c r="I8" s="16">
        <f t="shared" si="2"/>
        <v>17</v>
      </c>
      <c r="J8" s="52">
        <v>0.0008217592592592592</v>
      </c>
      <c r="K8" s="17">
        <f t="shared" si="3"/>
        <v>21</v>
      </c>
      <c r="L8" s="96">
        <f t="shared" si="4"/>
        <v>46</v>
      </c>
      <c r="M8" s="111"/>
    </row>
    <row r="9" spans="1:13" ht="19.5" customHeight="1">
      <c r="A9" s="66" t="s">
        <v>55</v>
      </c>
      <c r="B9" s="66" t="s">
        <v>56</v>
      </c>
      <c r="C9" s="67">
        <v>2009</v>
      </c>
      <c r="D9" s="18">
        <v>7</v>
      </c>
      <c r="E9" s="14">
        <f t="shared" si="0"/>
        <v>18</v>
      </c>
      <c r="F9" s="19">
        <v>21</v>
      </c>
      <c r="G9" s="15">
        <f t="shared" si="1"/>
        <v>16</v>
      </c>
      <c r="H9" s="20">
        <v>67</v>
      </c>
      <c r="I9" s="16">
        <f t="shared" si="2"/>
        <v>22</v>
      </c>
      <c r="J9" s="52">
        <v>0.0009606481481481481</v>
      </c>
      <c r="K9" s="17">
        <f t="shared" si="3"/>
        <v>41</v>
      </c>
      <c r="L9" s="96">
        <f t="shared" si="4"/>
        <v>97</v>
      </c>
      <c r="M9" s="111"/>
    </row>
    <row r="10" spans="1:13" ht="19.5" customHeight="1">
      <c r="A10" s="70" t="s">
        <v>57</v>
      </c>
      <c r="B10" s="70" t="s">
        <v>58</v>
      </c>
      <c r="C10" s="67">
        <v>2008</v>
      </c>
      <c r="D10" s="18">
        <v>1</v>
      </c>
      <c r="E10" s="14">
        <f t="shared" si="0"/>
        <v>46</v>
      </c>
      <c r="F10" s="19">
        <v>20</v>
      </c>
      <c r="G10" s="15">
        <f t="shared" si="1"/>
        <v>19</v>
      </c>
      <c r="H10" s="20">
        <v>73</v>
      </c>
      <c r="I10" s="16">
        <f t="shared" si="2"/>
        <v>13</v>
      </c>
      <c r="J10" s="52">
        <v>0.0009143518518518518</v>
      </c>
      <c r="K10" s="17">
        <f t="shared" si="3"/>
        <v>35</v>
      </c>
      <c r="L10" s="96">
        <f t="shared" si="4"/>
        <v>113</v>
      </c>
      <c r="M10" s="111"/>
    </row>
    <row r="11" spans="1:13" ht="19.5" customHeight="1">
      <c r="A11" s="70" t="s">
        <v>59</v>
      </c>
      <c r="B11" s="70" t="s">
        <v>60</v>
      </c>
      <c r="C11" s="67">
        <v>2008</v>
      </c>
      <c r="D11" s="18">
        <v>7</v>
      </c>
      <c r="E11" s="14">
        <f t="shared" si="0"/>
        <v>18</v>
      </c>
      <c r="F11" s="19">
        <v>17</v>
      </c>
      <c r="G11" s="15">
        <f t="shared" si="1"/>
        <v>36</v>
      </c>
      <c r="H11" s="20">
        <v>65</v>
      </c>
      <c r="I11" s="16">
        <f t="shared" si="2"/>
        <v>30</v>
      </c>
      <c r="J11" s="52">
        <v>0.000775462962962963</v>
      </c>
      <c r="K11" s="17">
        <f t="shared" si="3"/>
        <v>17</v>
      </c>
      <c r="L11" s="96">
        <f t="shared" si="4"/>
        <v>101</v>
      </c>
      <c r="M11" s="111"/>
    </row>
    <row r="12" spans="1:13" ht="19.5" customHeight="1">
      <c r="A12" s="70" t="s">
        <v>61</v>
      </c>
      <c r="B12" s="70" t="s">
        <v>62</v>
      </c>
      <c r="C12" s="67">
        <v>2008</v>
      </c>
      <c r="D12" s="18">
        <v>3</v>
      </c>
      <c r="E12" s="14">
        <f t="shared" si="0"/>
        <v>35</v>
      </c>
      <c r="F12" s="19">
        <v>19</v>
      </c>
      <c r="G12" s="15">
        <f t="shared" si="1"/>
        <v>24</v>
      </c>
      <c r="H12" s="20">
        <v>58</v>
      </c>
      <c r="I12" s="16">
        <f t="shared" si="2"/>
        <v>44</v>
      </c>
      <c r="J12" s="52">
        <v>0.0008564814814814815</v>
      </c>
      <c r="K12" s="17">
        <f t="shared" si="3"/>
        <v>26</v>
      </c>
      <c r="L12" s="96">
        <f t="shared" si="4"/>
        <v>129</v>
      </c>
      <c r="M12" s="111"/>
    </row>
    <row r="13" spans="1:13" ht="19.5" customHeight="1">
      <c r="A13" s="70" t="s">
        <v>63</v>
      </c>
      <c r="B13" s="70" t="s">
        <v>64</v>
      </c>
      <c r="C13" s="67">
        <v>2008</v>
      </c>
      <c r="D13" s="18">
        <v>3</v>
      </c>
      <c r="E13" s="14">
        <f t="shared" si="0"/>
        <v>35</v>
      </c>
      <c r="F13" s="19">
        <v>23</v>
      </c>
      <c r="G13" s="15">
        <f t="shared" si="1"/>
        <v>6</v>
      </c>
      <c r="H13" s="20">
        <v>81</v>
      </c>
      <c r="I13" s="16">
        <f t="shared" si="2"/>
        <v>2</v>
      </c>
      <c r="J13" s="52">
        <v>0.0006597222222222221</v>
      </c>
      <c r="K13" s="17">
        <f t="shared" si="3"/>
        <v>3</v>
      </c>
      <c r="L13" s="96">
        <f t="shared" si="4"/>
        <v>46</v>
      </c>
      <c r="M13" s="111"/>
    </row>
    <row r="14" spans="1:13" ht="19.5" customHeight="1">
      <c r="A14" s="70" t="s">
        <v>65</v>
      </c>
      <c r="B14" s="70" t="s">
        <v>66</v>
      </c>
      <c r="C14" s="67">
        <v>2008</v>
      </c>
      <c r="D14" s="13">
        <v>9</v>
      </c>
      <c r="E14" s="14">
        <f t="shared" si="0"/>
        <v>11</v>
      </c>
      <c r="F14" s="21">
        <v>18</v>
      </c>
      <c r="G14" s="15">
        <f t="shared" si="1"/>
        <v>27</v>
      </c>
      <c r="H14" s="16">
        <v>66</v>
      </c>
      <c r="I14" s="16">
        <f t="shared" si="2"/>
        <v>24</v>
      </c>
      <c r="J14" s="53">
        <v>0.0007060185185185185</v>
      </c>
      <c r="K14" s="17">
        <f t="shared" si="3"/>
        <v>8</v>
      </c>
      <c r="L14" s="96">
        <f t="shared" si="4"/>
        <v>70</v>
      </c>
      <c r="M14" s="111"/>
    </row>
    <row r="15" spans="1:13" ht="19.5" customHeight="1">
      <c r="A15" s="70" t="s">
        <v>67</v>
      </c>
      <c r="B15" s="70" t="s">
        <v>68</v>
      </c>
      <c r="C15" s="67">
        <v>2008</v>
      </c>
      <c r="D15" s="18">
        <v>9</v>
      </c>
      <c r="E15" s="14">
        <f t="shared" si="0"/>
        <v>11</v>
      </c>
      <c r="F15" s="19">
        <v>20</v>
      </c>
      <c r="G15" s="15">
        <f t="shared" si="1"/>
        <v>19</v>
      </c>
      <c r="H15" s="20">
        <v>57</v>
      </c>
      <c r="I15" s="16">
        <f t="shared" si="2"/>
        <v>45</v>
      </c>
      <c r="J15" s="52">
        <v>0.0009375</v>
      </c>
      <c r="K15" s="17">
        <f t="shared" si="3"/>
        <v>40</v>
      </c>
      <c r="L15" s="96">
        <f t="shared" si="4"/>
        <v>115</v>
      </c>
      <c r="M15" s="111"/>
    </row>
    <row r="16" spans="1:13" ht="19.5" customHeight="1">
      <c r="A16" s="70" t="s">
        <v>69</v>
      </c>
      <c r="B16" s="70" t="s">
        <v>70</v>
      </c>
      <c r="C16" s="69">
        <v>2007</v>
      </c>
      <c r="D16" s="18">
        <v>3</v>
      </c>
      <c r="E16" s="14">
        <f t="shared" si="0"/>
        <v>35</v>
      </c>
      <c r="F16" s="19">
        <v>24</v>
      </c>
      <c r="G16" s="15">
        <f t="shared" si="1"/>
        <v>2</v>
      </c>
      <c r="H16" s="20">
        <v>62</v>
      </c>
      <c r="I16" s="16">
        <f t="shared" si="2"/>
        <v>37</v>
      </c>
      <c r="J16" s="52">
        <v>0.000775462962962963</v>
      </c>
      <c r="K16" s="17">
        <f t="shared" si="3"/>
        <v>17</v>
      </c>
      <c r="L16" s="96">
        <f t="shared" si="4"/>
        <v>91</v>
      </c>
      <c r="M16" s="111"/>
    </row>
    <row r="17" spans="1:13" ht="19.5" customHeight="1">
      <c r="A17" s="70" t="s">
        <v>71</v>
      </c>
      <c r="B17" s="70" t="s">
        <v>72</v>
      </c>
      <c r="C17" s="69">
        <v>2007</v>
      </c>
      <c r="D17" s="18">
        <v>7</v>
      </c>
      <c r="E17" s="14">
        <f t="shared" si="0"/>
        <v>18</v>
      </c>
      <c r="F17" s="19">
        <v>22</v>
      </c>
      <c r="G17" s="15">
        <f t="shared" si="1"/>
        <v>10</v>
      </c>
      <c r="H17" s="20">
        <v>62</v>
      </c>
      <c r="I17" s="16">
        <f t="shared" si="2"/>
        <v>37</v>
      </c>
      <c r="J17" s="56">
        <v>0.0008680555555555555</v>
      </c>
      <c r="K17" s="17">
        <f t="shared" si="3"/>
        <v>31</v>
      </c>
      <c r="L17" s="96">
        <f t="shared" si="4"/>
        <v>96</v>
      </c>
      <c r="M17" s="112"/>
    </row>
    <row r="18" spans="1:13" ht="19.5" customHeight="1">
      <c r="A18" s="70" t="s">
        <v>73</v>
      </c>
      <c r="B18" s="70" t="s">
        <v>74</v>
      </c>
      <c r="C18" s="69">
        <v>2007</v>
      </c>
      <c r="D18" s="18">
        <v>14</v>
      </c>
      <c r="E18" s="14">
        <f t="shared" si="0"/>
        <v>6</v>
      </c>
      <c r="F18" s="19">
        <v>18</v>
      </c>
      <c r="G18" s="15">
        <f t="shared" si="1"/>
        <v>27</v>
      </c>
      <c r="H18" s="20">
        <v>74</v>
      </c>
      <c r="I18" s="16">
        <f t="shared" si="2"/>
        <v>9</v>
      </c>
      <c r="J18" s="52">
        <v>0.0008449074074074075</v>
      </c>
      <c r="K18" s="17">
        <f t="shared" si="3"/>
        <v>24</v>
      </c>
      <c r="L18" s="96">
        <f t="shared" si="4"/>
        <v>66</v>
      </c>
      <c r="M18" s="113" t="s">
        <v>180</v>
      </c>
    </row>
    <row r="19" spans="1:13" ht="19.5" customHeight="1">
      <c r="A19" s="70" t="s">
        <v>75</v>
      </c>
      <c r="B19" s="70" t="s">
        <v>76</v>
      </c>
      <c r="C19" s="69">
        <v>2007</v>
      </c>
      <c r="D19" s="18">
        <v>6</v>
      </c>
      <c r="E19" s="14">
        <f t="shared" si="0"/>
        <v>24</v>
      </c>
      <c r="F19" s="19">
        <v>16</v>
      </c>
      <c r="G19" s="15">
        <f t="shared" si="1"/>
        <v>43</v>
      </c>
      <c r="H19" s="20">
        <v>71</v>
      </c>
      <c r="I19" s="16">
        <f t="shared" si="2"/>
        <v>17</v>
      </c>
      <c r="J19" s="52">
        <v>0.0007638888888888889</v>
      </c>
      <c r="K19" s="17">
        <f t="shared" si="3"/>
        <v>14</v>
      </c>
      <c r="L19" s="96">
        <f t="shared" si="4"/>
        <v>98</v>
      </c>
      <c r="M19" s="111"/>
    </row>
    <row r="20" spans="1:13" ht="19.5" customHeight="1">
      <c r="A20" s="66" t="s">
        <v>77</v>
      </c>
      <c r="B20" s="66" t="s">
        <v>78</v>
      </c>
      <c r="C20" s="67">
        <v>2008</v>
      </c>
      <c r="D20" s="18">
        <v>4</v>
      </c>
      <c r="E20" s="14">
        <f t="shared" si="0"/>
        <v>33</v>
      </c>
      <c r="F20" s="19">
        <v>20</v>
      </c>
      <c r="G20" s="15">
        <f t="shared" si="1"/>
        <v>19</v>
      </c>
      <c r="H20" s="20">
        <v>62</v>
      </c>
      <c r="I20" s="16">
        <f t="shared" si="2"/>
        <v>37</v>
      </c>
      <c r="J20" s="56">
        <v>0.0009259259259259259</v>
      </c>
      <c r="K20" s="17">
        <f t="shared" si="3"/>
        <v>38</v>
      </c>
      <c r="L20" s="96">
        <f aca="true" t="shared" si="5" ref="L20:L45">E20+G20+I20+K20</f>
        <v>127</v>
      </c>
      <c r="M20" s="111"/>
    </row>
    <row r="21" spans="1:13" ht="19.5" customHeight="1">
      <c r="A21" s="66" t="s">
        <v>79</v>
      </c>
      <c r="B21" s="66" t="s">
        <v>80</v>
      </c>
      <c r="C21" s="69">
        <v>2010</v>
      </c>
      <c r="D21" s="18">
        <v>3</v>
      </c>
      <c r="E21" s="14">
        <f t="shared" si="0"/>
        <v>35</v>
      </c>
      <c r="F21" s="19">
        <v>14</v>
      </c>
      <c r="G21" s="15">
        <f t="shared" si="1"/>
        <v>48</v>
      </c>
      <c r="H21" s="20">
        <v>62</v>
      </c>
      <c r="I21" s="16">
        <f t="shared" si="2"/>
        <v>37</v>
      </c>
      <c r="J21" s="52">
        <v>0.0008564814814814815</v>
      </c>
      <c r="K21" s="17">
        <f t="shared" si="3"/>
        <v>26</v>
      </c>
      <c r="L21" s="96">
        <f t="shared" si="5"/>
        <v>146</v>
      </c>
      <c r="M21" s="111"/>
    </row>
    <row r="22" spans="1:13" ht="19.5" customHeight="1">
      <c r="A22" s="66" t="s">
        <v>81</v>
      </c>
      <c r="B22" s="66" t="s">
        <v>82</v>
      </c>
      <c r="C22" s="67">
        <v>2008</v>
      </c>
      <c r="D22" s="18">
        <v>8</v>
      </c>
      <c r="E22" s="14">
        <f t="shared" si="0"/>
        <v>16</v>
      </c>
      <c r="F22" s="19">
        <v>17</v>
      </c>
      <c r="G22" s="15">
        <f t="shared" si="1"/>
        <v>36</v>
      </c>
      <c r="H22" s="20">
        <v>62</v>
      </c>
      <c r="I22" s="16">
        <f t="shared" si="2"/>
        <v>37</v>
      </c>
      <c r="J22" s="52">
        <v>0.0008333333333333334</v>
      </c>
      <c r="K22" s="17">
        <f t="shared" si="3"/>
        <v>22</v>
      </c>
      <c r="L22" s="96">
        <f t="shared" si="5"/>
        <v>111</v>
      </c>
      <c r="M22" s="111"/>
    </row>
    <row r="23" spans="1:13" ht="19.5" customHeight="1">
      <c r="A23" s="66" t="s">
        <v>83</v>
      </c>
      <c r="B23" s="66" t="s">
        <v>84</v>
      </c>
      <c r="C23" s="67">
        <v>2008</v>
      </c>
      <c r="D23" s="18">
        <v>3</v>
      </c>
      <c r="E23" s="14">
        <f t="shared" si="0"/>
        <v>35</v>
      </c>
      <c r="F23" s="19">
        <v>23</v>
      </c>
      <c r="G23" s="15">
        <f t="shared" si="1"/>
        <v>6</v>
      </c>
      <c r="H23" s="20">
        <v>72</v>
      </c>
      <c r="I23" s="16">
        <f t="shared" si="2"/>
        <v>15</v>
      </c>
      <c r="J23" s="52">
        <v>0.0010069444444444444</v>
      </c>
      <c r="K23" s="17">
        <f t="shared" si="3"/>
        <v>43</v>
      </c>
      <c r="L23" s="96">
        <f t="shared" si="5"/>
        <v>99</v>
      </c>
      <c r="M23" s="111"/>
    </row>
    <row r="24" spans="1:13" ht="19.5" customHeight="1">
      <c r="A24" s="71" t="s">
        <v>85</v>
      </c>
      <c r="B24" s="71" t="s">
        <v>86</v>
      </c>
      <c r="C24" s="69">
        <v>2007</v>
      </c>
      <c r="D24" s="18">
        <v>5</v>
      </c>
      <c r="E24" s="14">
        <f t="shared" si="0"/>
        <v>29</v>
      </c>
      <c r="F24" s="19">
        <v>22</v>
      </c>
      <c r="G24" s="15">
        <f t="shared" si="1"/>
        <v>10</v>
      </c>
      <c r="H24" s="20">
        <v>74</v>
      </c>
      <c r="I24" s="16">
        <f t="shared" si="2"/>
        <v>9</v>
      </c>
      <c r="J24" s="52">
        <v>0.0007523148148148147</v>
      </c>
      <c r="K24" s="17">
        <f t="shared" si="3"/>
        <v>11</v>
      </c>
      <c r="L24" s="96">
        <f t="shared" si="5"/>
        <v>59</v>
      </c>
      <c r="M24" s="111"/>
    </row>
    <row r="25" spans="1:13" ht="19.5" customHeight="1">
      <c r="A25" s="71" t="s">
        <v>87</v>
      </c>
      <c r="B25" s="71" t="s">
        <v>88</v>
      </c>
      <c r="C25" s="69">
        <v>2007</v>
      </c>
      <c r="D25" s="18">
        <v>3</v>
      </c>
      <c r="E25" s="14">
        <f t="shared" si="0"/>
        <v>35</v>
      </c>
      <c r="F25" s="19">
        <v>22</v>
      </c>
      <c r="G25" s="15">
        <f t="shared" si="1"/>
        <v>10</v>
      </c>
      <c r="H25" s="20">
        <v>78</v>
      </c>
      <c r="I25" s="16">
        <f t="shared" si="2"/>
        <v>6</v>
      </c>
      <c r="J25" s="52">
        <v>0.0010532407407407407</v>
      </c>
      <c r="K25" s="17">
        <f t="shared" si="3"/>
        <v>44</v>
      </c>
      <c r="L25" s="96">
        <f t="shared" si="5"/>
        <v>95</v>
      </c>
      <c r="M25" s="111"/>
    </row>
    <row r="26" spans="1:13" ht="19.5" customHeight="1">
      <c r="A26" s="71" t="s">
        <v>89</v>
      </c>
      <c r="B26" s="71" t="s">
        <v>90</v>
      </c>
      <c r="C26" s="69">
        <v>2007</v>
      </c>
      <c r="D26" s="18">
        <v>9</v>
      </c>
      <c r="E26" s="14">
        <f t="shared" si="0"/>
        <v>11</v>
      </c>
      <c r="F26" s="19">
        <v>19</v>
      </c>
      <c r="G26" s="15">
        <f t="shared" si="1"/>
        <v>24</v>
      </c>
      <c r="H26" s="20">
        <v>66</v>
      </c>
      <c r="I26" s="16">
        <f t="shared" si="2"/>
        <v>24</v>
      </c>
      <c r="J26" s="56">
        <v>0.0007175925925925927</v>
      </c>
      <c r="K26" s="17">
        <f t="shared" si="3"/>
        <v>9</v>
      </c>
      <c r="L26" s="96">
        <f t="shared" si="5"/>
        <v>68</v>
      </c>
      <c r="M26" s="111"/>
    </row>
    <row r="27" spans="1:13" ht="19.5" customHeight="1">
      <c r="A27" s="71" t="s">
        <v>91</v>
      </c>
      <c r="B27" s="71" t="s">
        <v>92</v>
      </c>
      <c r="C27" s="67">
        <v>2008</v>
      </c>
      <c r="D27" s="18">
        <v>4</v>
      </c>
      <c r="E27" s="14">
        <f t="shared" si="0"/>
        <v>33</v>
      </c>
      <c r="F27" s="19">
        <v>19</v>
      </c>
      <c r="G27" s="15">
        <f t="shared" si="1"/>
        <v>24</v>
      </c>
      <c r="H27" s="20">
        <v>63</v>
      </c>
      <c r="I27" s="16">
        <f t="shared" si="2"/>
        <v>34</v>
      </c>
      <c r="J27" s="52">
        <v>0.0009606481481481481</v>
      </c>
      <c r="K27" s="17">
        <f t="shared" si="3"/>
        <v>41</v>
      </c>
      <c r="L27" s="96">
        <f t="shared" si="5"/>
        <v>132</v>
      </c>
      <c r="M27" s="111"/>
    </row>
    <row r="28" spans="1:13" ht="19.5" customHeight="1">
      <c r="A28" s="71" t="s">
        <v>93</v>
      </c>
      <c r="B28" s="71" t="s">
        <v>94</v>
      </c>
      <c r="C28" s="67">
        <v>2008</v>
      </c>
      <c r="D28" s="18">
        <v>1</v>
      </c>
      <c r="E28" s="14">
        <f t="shared" si="0"/>
        <v>46</v>
      </c>
      <c r="F28" s="19">
        <v>22</v>
      </c>
      <c r="G28" s="15">
        <f t="shared" si="1"/>
        <v>10</v>
      </c>
      <c r="H28" s="20">
        <v>69</v>
      </c>
      <c r="I28" s="16">
        <f t="shared" si="2"/>
        <v>20</v>
      </c>
      <c r="J28" s="52">
        <v>0.0009143518518518518</v>
      </c>
      <c r="K28" s="17">
        <f t="shared" si="3"/>
        <v>35</v>
      </c>
      <c r="L28" s="96">
        <f t="shared" si="5"/>
        <v>111</v>
      </c>
      <c r="M28" s="111"/>
    </row>
    <row r="29" spans="1:13" ht="19.5" customHeight="1">
      <c r="A29" s="71" t="s">
        <v>95</v>
      </c>
      <c r="B29" s="71" t="s">
        <v>96</v>
      </c>
      <c r="C29" s="67">
        <v>2008</v>
      </c>
      <c r="D29" s="18">
        <v>6</v>
      </c>
      <c r="E29" s="14">
        <f t="shared" si="0"/>
        <v>24</v>
      </c>
      <c r="F29" s="19">
        <v>20</v>
      </c>
      <c r="G29" s="15">
        <f t="shared" si="1"/>
        <v>19</v>
      </c>
      <c r="H29" s="20">
        <v>66</v>
      </c>
      <c r="I29" s="16">
        <f t="shared" si="2"/>
        <v>24</v>
      </c>
      <c r="J29" s="52">
        <v>0.0007523148148148147</v>
      </c>
      <c r="K29" s="17">
        <f t="shared" si="3"/>
        <v>11</v>
      </c>
      <c r="L29" s="96">
        <f t="shared" si="5"/>
        <v>78</v>
      </c>
      <c r="M29" s="111"/>
    </row>
    <row r="30" spans="1:13" ht="19.5" customHeight="1">
      <c r="A30" s="72" t="s">
        <v>97</v>
      </c>
      <c r="B30" s="72" t="s">
        <v>98</v>
      </c>
      <c r="C30" s="67">
        <v>2008</v>
      </c>
      <c r="D30" s="13">
        <v>5</v>
      </c>
      <c r="E30" s="14">
        <f t="shared" si="0"/>
        <v>29</v>
      </c>
      <c r="F30" s="21">
        <v>24</v>
      </c>
      <c r="G30" s="15">
        <f t="shared" si="1"/>
        <v>2</v>
      </c>
      <c r="H30" s="16">
        <v>61</v>
      </c>
      <c r="I30" s="16">
        <f t="shared" si="2"/>
        <v>43</v>
      </c>
      <c r="J30" s="53">
        <v>0.0008564814814814815</v>
      </c>
      <c r="K30" s="17">
        <f t="shared" si="3"/>
        <v>26</v>
      </c>
      <c r="L30" s="96">
        <f t="shared" si="5"/>
        <v>100</v>
      </c>
      <c r="M30" s="111"/>
    </row>
    <row r="31" spans="1:13" ht="19.5" customHeight="1">
      <c r="A31" s="73" t="s">
        <v>99</v>
      </c>
      <c r="B31" s="73" t="s">
        <v>100</v>
      </c>
      <c r="C31" s="67">
        <v>2008</v>
      </c>
      <c r="D31" s="18">
        <v>3</v>
      </c>
      <c r="E31" s="14">
        <f t="shared" si="0"/>
        <v>35</v>
      </c>
      <c r="F31" s="19">
        <v>17</v>
      </c>
      <c r="G31" s="15">
        <f t="shared" si="1"/>
        <v>36</v>
      </c>
      <c r="H31" s="20">
        <v>71</v>
      </c>
      <c r="I31" s="16">
        <f t="shared" si="2"/>
        <v>17</v>
      </c>
      <c r="J31" s="52">
        <v>0.0006712962962962962</v>
      </c>
      <c r="K31" s="17">
        <f t="shared" si="3"/>
        <v>4</v>
      </c>
      <c r="L31" s="96">
        <f t="shared" si="5"/>
        <v>92</v>
      </c>
      <c r="M31" s="111" t="s">
        <v>181</v>
      </c>
    </row>
    <row r="32" spans="1:13" ht="19.5" customHeight="1">
      <c r="A32" s="66" t="s">
        <v>101</v>
      </c>
      <c r="B32" s="66" t="s">
        <v>102</v>
      </c>
      <c r="C32" s="69">
        <v>2007</v>
      </c>
      <c r="D32" s="18">
        <v>15</v>
      </c>
      <c r="E32" s="14">
        <f t="shared" si="0"/>
        <v>2</v>
      </c>
      <c r="F32" s="19">
        <v>18</v>
      </c>
      <c r="G32" s="15">
        <f t="shared" si="1"/>
        <v>27</v>
      </c>
      <c r="H32" s="20">
        <v>79</v>
      </c>
      <c r="I32" s="16">
        <f t="shared" si="2"/>
        <v>4</v>
      </c>
      <c r="J32" s="56">
        <v>0.000636574074074074</v>
      </c>
      <c r="K32" s="17">
        <f t="shared" si="3"/>
        <v>1</v>
      </c>
      <c r="L32" s="96">
        <f t="shared" si="5"/>
        <v>34</v>
      </c>
      <c r="M32" s="111"/>
    </row>
    <row r="33" spans="1:13" ht="19.5" customHeight="1">
      <c r="A33" s="66" t="s">
        <v>103</v>
      </c>
      <c r="B33" s="66" t="s">
        <v>74</v>
      </c>
      <c r="C33" s="69">
        <v>2007</v>
      </c>
      <c r="D33" s="18">
        <v>6</v>
      </c>
      <c r="E33" s="14">
        <f t="shared" si="0"/>
        <v>24</v>
      </c>
      <c r="F33" s="19">
        <v>17</v>
      </c>
      <c r="G33" s="15">
        <f t="shared" si="1"/>
        <v>36</v>
      </c>
      <c r="H33" s="20">
        <v>74</v>
      </c>
      <c r="I33" s="16">
        <f t="shared" si="2"/>
        <v>9</v>
      </c>
      <c r="J33" s="52">
        <v>0.0008449074074074075</v>
      </c>
      <c r="K33" s="17">
        <f t="shared" si="3"/>
        <v>24</v>
      </c>
      <c r="L33" s="96">
        <f t="shared" si="5"/>
        <v>93</v>
      </c>
      <c r="M33" s="111"/>
    </row>
    <row r="34" spans="1:13" ht="19.5" customHeight="1">
      <c r="A34" s="66" t="s">
        <v>104</v>
      </c>
      <c r="B34" s="66" t="s">
        <v>105</v>
      </c>
      <c r="C34" s="69">
        <v>2007</v>
      </c>
      <c r="D34" s="18">
        <v>6</v>
      </c>
      <c r="E34" s="14">
        <f t="shared" si="0"/>
        <v>24</v>
      </c>
      <c r="F34" s="19">
        <v>18</v>
      </c>
      <c r="G34" s="15">
        <f t="shared" si="1"/>
        <v>27</v>
      </c>
      <c r="H34" s="20">
        <v>66</v>
      </c>
      <c r="I34" s="16">
        <f t="shared" si="2"/>
        <v>24</v>
      </c>
      <c r="J34" s="52">
        <v>0.000775462962962963</v>
      </c>
      <c r="K34" s="17">
        <f t="shared" si="3"/>
        <v>17</v>
      </c>
      <c r="L34" s="96">
        <f t="shared" si="5"/>
        <v>92</v>
      </c>
      <c r="M34" s="111"/>
    </row>
    <row r="35" spans="1:13" ht="19.5" customHeight="1">
      <c r="A35" s="71" t="s">
        <v>106</v>
      </c>
      <c r="B35" s="71" t="s">
        <v>107</v>
      </c>
      <c r="C35" s="69">
        <v>2009</v>
      </c>
      <c r="D35" s="18">
        <v>7</v>
      </c>
      <c r="E35" s="14">
        <f t="shared" si="0"/>
        <v>18</v>
      </c>
      <c r="F35" s="19">
        <v>17</v>
      </c>
      <c r="G35" s="15">
        <f t="shared" si="1"/>
        <v>36</v>
      </c>
      <c r="H35" s="20">
        <v>62</v>
      </c>
      <c r="I35" s="16">
        <f t="shared" si="2"/>
        <v>37</v>
      </c>
      <c r="J35" s="52">
        <v>0.0010879629629629629</v>
      </c>
      <c r="K35" s="17">
        <f t="shared" si="3"/>
        <v>45</v>
      </c>
      <c r="L35" s="96">
        <f t="shared" si="5"/>
        <v>136</v>
      </c>
      <c r="M35" s="111"/>
    </row>
    <row r="36" spans="1:13" ht="19.5" customHeight="1">
      <c r="A36" s="66" t="s">
        <v>109</v>
      </c>
      <c r="B36" s="66" t="s">
        <v>108</v>
      </c>
      <c r="C36" s="67">
        <v>2008</v>
      </c>
      <c r="D36" s="18">
        <v>5</v>
      </c>
      <c r="E36" s="14">
        <f t="shared" si="0"/>
        <v>29</v>
      </c>
      <c r="F36" s="19">
        <v>18</v>
      </c>
      <c r="G36" s="15">
        <f t="shared" si="1"/>
        <v>27</v>
      </c>
      <c r="H36" s="20">
        <v>56</v>
      </c>
      <c r="I36" s="16">
        <f t="shared" si="2"/>
        <v>47</v>
      </c>
      <c r="J36" s="52">
        <v>0.00125</v>
      </c>
      <c r="K36" s="17">
        <f t="shared" si="3"/>
        <v>49</v>
      </c>
      <c r="L36" s="96">
        <f t="shared" si="5"/>
        <v>152</v>
      </c>
      <c r="M36" s="111"/>
    </row>
    <row r="37" spans="1:13" ht="19.5" customHeight="1">
      <c r="A37" s="66" t="s">
        <v>110</v>
      </c>
      <c r="B37" s="66" t="s">
        <v>111</v>
      </c>
      <c r="C37" s="69">
        <v>2009</v>
      </c>
      <c r="D37" s="18">
        <v>7</v>
      </c>
      <c r="E37" s="14">
        <f t="shared" si="0"/>
        <v>18</v>
      </c>
      <c r="F37" s="19">
        <v>16</v>
      </c>
      <c r="G37" s="15">
        <f t="shared" si="1"/>
        <v>43</v>
      </c>
      <c r="H37" s="20">
        <v>56</v>
      </c>
      <c r="I37" s="16">
        <f t="shared" si="2"/>
        <v>47</v>
      </c>
      <c r="J37" s="52">
        <v>0.0009259259259259259</v>
      </c>
      <c r="K37" s="17">
        <f t="shared" si="3"/>
        <v>38</v>
      </c>
      <c r="L37" s="96">
        <f t="shared" si="5"/>
        <v>146</v>
      </c>
      <c r="M37" s="111"/>
    </row>
    <row r="38" spans="1:13" ht="19.5" customHeight="1">
      <c r="A38" s="58" t="s">
        <v>112</v>
      </c>
      <c r="B38" s="58" t="s">
        <v>113</v>
      </c>
      <c r="C38" s="59">
        <v>2008</v>
      </c>
      <c r="D38" s="18">
        <v>3</v>
      </c>
      <c r="E38" s="14">
        <f aca="true" t="shared" si="6" ref="E38:E55">RANK(D38,$D$6:$D$55,0)</f>
        <v>35</v>
      </c>
      <c r="F38" s="19">
        <v>24</v>
      </c>
      <c r="G38" s="15">
        <f aca="true" t="shared" si="7" ref="G38:G55">RANK(F38,$F$6:$F$55,0)</f>
        <v>2</v>
      </c>
      <c r="H38" s="20">
        <v>74</v>
      </c>
      <c r="I38" s="16">
        <f aca="true" t="shared" si="8" ref="I38:I55">RANK(H38,$H$6:$H$55,0)</f>
        <v>9</v>
      </c>
      <c r="J38" s="52">
        <v>0.0007523148148148147</v>
      </c>
      <c r="K38" s="17">
        <f aca="true" t="shared" si="9" ref="K38:K55">RANK(J38,$J$6:$J$55,1)</f>
        <v>11</v>
      </c>
      <c r="L38" s="96">
        <f t="shared" si="5"/>
        <v>57</v>
      </c>
      <c r="M38" s="111"/>
    </row>
    <row r="39" spans="1:13" ht="19.5" customHeight="1">
      <c r="A39" s="60" t="s">
        <v>114</v>
      </c>
      <c r="B39" s="97" t="s">
        <v>225</v>
      </c>
      <c r="C39" s="61">
        <v>2010</v>
      </c>
      <c r="D39" s="18">
        <v>3</v>
      </c>
      <c r="E39" s="14">
        <f t="shared" si="6"/>
        <v>35</v>
      </c>
      <c r="F39" s="19">
        <v>14</v>
      </c>
      <c r="G39" s="15">
        <f t="shared" si="7"/>
        <v>48</v>
      </c>
      <c r="H39" s="20">
        <v>56</v>
      </c>
      <c r="I39" s="16">
        <f t="shared" si="8"/>
        <v>47</v>
      </c>
      <c r="J39" s="52">
        <v>0.0011458333333333333</v>
      </c>
      <c r="K39" s="17">
        <f t="shared" si="9"/>
        <v>48</v>
      </c>
      <c r="L39" s="96">
        <f t="shared" si="5"/>
        <v>178</v>
      </c>
      <c r="M39" s="111"/>
    </row>
    <row r="40" spans="1:13" ht="19.5" customHeight="1">
      <c r="A40" s="60" t="s">
        <v>115</v>
      </c>
      <c r="B40" s="60" t="s">
        <v>116</v>
      </c>
      <c r="C40" s="61">
        <v>2009</v>
      </c>
      <c r="D40" s="18">
        <v>3</v>
      </c>
      <c r="E40" s="14">
        <f t="shared" si="6"/>
        <v>35</v>
      </c>
      <c r="F40" s="19">
        <v>15</v>
      </c>
      <c r="G40" s="15">
        <f t="shared" si="7"/>
        <v>46</v>
      </c>
      <c r="H40" s="20">
        <v>57</v>
      </c>
      <c r="I40" s="16">
        <f t="shared" si="8"/>
        <v>45</v>
      </c>
      <c r="J40" s="52">
        <v>0.0011342592592592591</v>
      </c>
      <c r="K40" s="17">
        <f t="shared" si="9"/>
        <v>47</v>
      </c>
      <c r="L40" s="96">
        <f t="shared" si="5"/>
        <v>173</v>
      </c>
      <c r="M40" s="111"/>
    </row>
    <row r="41" spans="1:13" ht="19.5" customHeight="1">
      <c r="A41" s="60" t="s">
        <v>117</v>
      </c>
      <c r="B41" s="60" t="s">
        <v>118</v>
      </c>
      <c r="C41" s="59">
        <v>2007</v>
      </c>
      <c r="D41" s="18">
        <v>8</v>
      </c>
      <c r="E41" s="14">
        <f t="shared" si="6"/>
        <v>16</v>
      </c>
      <c r="F41" s="19">
        <v>18</v>
      </c>
      <c r="G41" s="15">
        <f t="shared" si="7"/>
        <v>27</v>
      </c>
      <c r="H41" s="20">
        <v>83</v>
      </c>
      <c r="I41" s="16">
        <f t="shared" si="8"/>
        <v>1</v>
      </c>
      <c r="J41" s="52">
        <v>0.0006481481481481481</v>
      </c>
      <c r="K41" s="17">
        <f t="shared" si="9"/>
        <v>2</v>
      </c>
      <c r="L41" s="96">
        <f t="shared" si="5"/>
        <v>46</v>
      </c>
      <c r="M41" s="111"/>
    </row>
    <row r="42" spans="1:13" ht="19.5" customHeight="1">
      <c r="A42" s="60" t="s">
        <v>119</v>
      </c>
      <c r="B42" s="60" t="s">
        <v>120</v>
      </c>
      <c r="C42" s="59">
        <v>2008</v>
      </c>
      <c r="D42" s="18">
        <v>0</v>
      </c>
      <c r="E42" s="14">
        <f t="shared" si="6"/>
        <v>50</v>
      </c>
      <c r="F42" s="19">
        <v>24</v>
      </c>
      <c r="G42" s="15">
        <f t="shared" si="7"/>
        <v>2</v>
      </c>
      <c r="H42" s="20">
        <v>66</v>
      </c>
      <c r="I42" s="16">
        <f t="shared" si="8"/>
        <v>24</v>
      </c>
      <c r="J42" s="52">
        <v>0.0008333333333333334</v>
      </c>
      <c r="K42" s="17">
        <f t="shared" si="9"/>
        <v>22</v>
      </c>
      <c r="L42" s="96">
        <f t="shared" si="5"/>
        <v>98</v>
      </c>
      <c r="M42" s="111"/>
    </row>
    <row r="43" spans="1:13" ht="19.5" customHeight="1">
      <c r="A43" s="60" t="s">
        <v>121</v>
      </c>
      <c r="B43" s="60" t="s">
        <v>122</v>
      </c>
      <c r="C43" s="59">
        <v>2007</v>
      </c>
      <c r="D43" s="18">
        <v>5</v>
      </c>
      <c r="E43" s="14">
        <f t="shared" si="6"/>
        <v>29</v>
      </c>
      <c r="F43" s="19">
        <v>17</v>
      </c>
      <c r="G43" s="15">
        <f t="shared" si="7"/>
        <v>36</v>
      </c>
      <c r="H43" s="20">
        <v>72</v>
      </c>
      <c r="I43" s="16">
        <f t="shared" si="8"/>
        <v>15</v>
      </c>
      <c r="J43" s="52">
        <v>0.0013425925925925925</v>
      </c>
      <c r="K43" s="17">
        <f t="shared" si="9"/>
        <v>50</v>
      </c>
      <c r="L43" s="96">
        <f t="shared" si="5"/>
        <v>130</v>
      </c>
      <c r="M43" s="112"/>
    </row>
    <row r="44" spans="1:13" ht="19.5" customHeight="1">
      <c r="A44" s="63" t="s">
        <v>123</v>
      </c>
      <c r="B44" s="63" t="s">
        <v>124</v>
      </c>
      <c r="C44" s="59">
        <v>2008</v>
      </c>
      <c r="D44" s="18">
        <v>1</v>
      </c>
      <c r="E44" s="14">
        <f t="shared" si="6"/>
        <v>46</v>
      </c>
      <c r="F44" s="19">
        <v>20</v>
      </c>
      <c r="G44" s="15">
        <f t="shared" si="7"/>
        <v>19</v>
      </c>
      <c r="H44" s="20">
        <v>56</v>
      </c>
      <c r="I44" s="16">
        <f t="shared" si="8"/>
        <v>47</v>
      </c>
      <c r="J44" s="52">
        <v>0.0011226851851851851</v>
      </c>
      <c r="K44" s="17">
        <f t="shared" si="9"/>
        <v>46</v>
      </c>
      <c r="L44" s="96">
        <f t="shared" si="5"/>
        <v>158</v>
      </c>
      <c r="M44" s="113" t="s">
        <v>182</v>
      </c>
    </row>
    <row r="45" spans="1:13" ht="19.5" customHeight="1">
      <c r="A45" s="63" t="s">
        <v>125</v>
      </c>
      <c r="B45" s="63" t="s">
        <v>126</v>
      </c>
      <c r="C45" s="59">
        <v>2008</v>
      </c>
      <c r="D45" s="18">
        <v>9</v>
      </c>
      <c r="E45" s="14">
        <f t="shared" si="6"/>
        <v>11</v>
      </c>
      <c r="F45" s="19">
        <v>14</v>
      </c>
      <c r="G45" s="15">
        <f t="shared" si="7"/>
        <v>48</v>
      </c>
      <c r="H45" s="20">
        <v>65</v>
      </c>
      <c r="I45" s="16">
        <f t="shared" si="8"/>
        <v>30</v>
      </c>
      <c r="J45" s="52">
        <v>0.0008564814814814815</v>
      </c>
      <c r="K45" s="17">
        <f t="shared" si="9"/>
        <v>26</v>
      </c>
      <c r="L45" s="96">
        <f t="shared" si="5"/>
        <v>115</v>
      </c>
      <c r="M45" s="111"/>
    </row>
    <row r="46" spans="1:13" ht="19.5" customHeight="1">
      <c r="A46" s="63" t="s">
        <v>127</v>
      </c>
      <c r="B46" s="63" t="s">
        <v>128</v>
      </c>
      <c r="C46" s="61">
        <v>2007</v>
      </c>
      <c r="D46" s="18">
        <v>7</v>
      </c>
      <c r="E46" s="14">
        <f t="shared" si="6"/>
        <v>18</v>
      </c>
      <c r="F46" s="19">
        <v>26</v>
      </c>
      <c r="G46" s="15">
        <f t="shared" si="7"/>
        <v>1</v>
      </c>
      <c r="H46" s="20">
        <v>78</v>
      </c>
      <c r="I46" s="16">
        <f t="shared" si="8"/>
        <v>6</v>
      </c>
      <c r="J46" s="56">
        <v>0.0008680555555555555</v>
      </c>
      <c r="K46" s="17">
        <f t="shared" si="9"/>
        <v>31</v>
      </c>
      <c r="L46" s="96">
        <f aca="true" t="shared" si="10" ref="L46:L55">E46+G46+I46+K46</f>
        <v>56</v>
      </c>
      <c r="M46" s="111"/>
    </row>
    <row r="47" spans="1:13" ht="19.5" customHeight="1">
      <c r="A47" s="60" t="s">
        <v>129</v>
      </c>
      <c r="B47" s="60" t="s">
        <v>130</v>
      </c>
      <c r="C47" s="59">
        <v>2008</v>
      </c>
      <c r="D47" s="18">
        <v>1</v>
      </c>
      <c r="E47" s="14">
        <f t="shared" si="6"/>
        <v>46</v>
      </c>
      <c r="F47" s="19">
        <v>17</v>
      </c>
      <c r="G47" s="15">
        <f t="shared" si="7"/>
        <v>36</v>
      </c>
      <c r="H47" s="20">
        <v>66</v>
      </c>
      <c r="I47" s="16">
        <f t="shared" si="8"/>
        <v>24</v>
      </c>
      <c r="J47" s="52">
        <v>0.0007638888888888889</v>
      </c>
      <c r="K47" s="17">
        <f t="shared" si="9"/>
        <v>14</v>
      </c>
      <c r="L47" s="96">
        <f t="shared" si="10"/>
        <v>120</v>
      </c>
      <c r="M47" s="111"/>
    </row>
    <row r="48" spans="1:13" ht="19.5" customHeight="1">
      <c r="A48" s="60" t="s">
        <v>131</v>
      </c>
      <c r="B48" s="60" t="s">
        <v>132</v>
      </c>
      <c r="C48" s="59">
        <v>2008</v>
      </c>
      <c r="D48" s="18">
        <v>16</v>
      </c>
      <c r="E48" s="14">
        <f t="shared" si="6"/>
        <v>1</v>
      </c>
      <c r="F48" s="19">
        <v>18</v>
      </c>
      <c r="G48" s="15">
        <f t="shared" si="7"/>
        <v>27</v>
      </c>
      <c r="H48" s="20">
        <v>65</v>
      </c>
      <c r="I48" s="16">
        <f t="shared" si="8"/>
        <v>30</v>
      </c>
      <c r="J48" s="52">
        <v>0.0007407407407407407</v>
      </c>
      <c r="K48" s="17">
        <f t="shared" si="9"/>
        <v>10</v>
      </c>
      <c r="L48" s="96">
        <f t="shared" si="10"/>
        <v>68</v>
      </c>
      <c r="M48" s="111"/>
    </row>
    <row r="49" spans="1:13" ht="19.5" customHeight="1">
      <c r="A49" s="62" t="s">
        <v>103</v>
      </c>
      <c r="B49" s="64" t="s">
        <v>133</v>
      </c>
      <c r="C49" s="59">
        <v>2007</v>
      </c>
      <c r="D49" s="18">
        <v>13</v>
      </c>
      <c r="E49" s="14">
        <f t="shared" si="6"/>
        <v>7</v>
      </c>
      <c r="F49" s="19">
        <v>15</v>
      </c>
      <c r="G49" s="15">
        <f t="shared" si="7"/>
        <v>46</v>
      </c>
      <c r="H49" s="20">
        <v>63</v>
      </c>
      <c r="I49" s="16">
        <f t="shared" si="8"/>
        <v>34</v>
      </c>
      <c r="J49" s="52">
        <v>0.0007638888888888889</v>
      </c>
      <c r="K49" s="17">
        <f t="shared" si="9"/>
        <v>14</v>
      </c>
      <c r="L49" s="96">
        <f t="shared" si="10"/>
        <v>101</v>
      </c>
      <c r="M49" s="111"/>
    </row>
    <row r="50" spans="1:13" ht="19.5" customHeight="1">
      <c r="A50" s="97" t="s">
        <v>135</v>
      </c>
      <c r="B50" s="60" t="s">
        <v>134</v>
      </c>
      <c r="C50" s="59">
        <v>2008</v>
      </c>
      <c r="D50" s="18">
        <v>6</v>
      </c>
      <c r="E50" s="14">
        <f t="shared" si="6"/>
        <v>24</v>
      </c>
      <c r="F50" s="19">
        <v>18</v>
      </c>
      <c r="G50" s="15">
        <f t="shared" si="7"/>
        <v>27</v>
      </c>
      <c r="H50" s="20">
        <v>68</v>
      </c>
      <c r="I50" s="16">
        <f t="shared" si="8"/>
        <v>21</v>
      </c>
      <c r="J50" s="52">
        <v>0.0008564814814814815</v>
      </c>
      <c r="K50" s="17">
        <f t="shared" si="9"/>
        <v>26</v>
      </c>
      <c r="L50" s="96">
        <f t="shared" si="10"/>
        <v>98</v>
      </c>
      <c r="M50" s="111"/>
    </row>
    <row r="51" spans="1:13" ht="19.5" customHeight="1">
      <c r="A51" s="60" t="s">
        <v>136</v>
      </c>
      <c r="B51" s="60" t="s">
        <v>137</v>
      </c>
      <c r="C51" s="59">
        <v>2008</v>
      </c>
      <c r="D51" s="18">
        <v>11</v>
      </c>
      <c r="E51" s="14">
        <f t="shared" si="6"/>
        <v>10</v>
      </c>
      <c r="F51" s="19">
        <v>21</v>
      </c>
      <c r="G51" s="15">
        <f t="shared" si="7"/>
        <v>16</v>
      </c>
      <c r="H51" s="20">
        <v>64</v>
      </c>
      <c r="I51" s="16">
        <f t="shared" si="8"/>
        <v>33</v>
      </c>
      <c r="J51" s="52">
        <v>0.000775462962962963</v>
      </c>
      <c r="K51" s="17">
        <f t="shared" si="9"/>
        <v>17</v>
      </c>
      <c r="L51" s="96">
        <f t="shared" si="10"/>
        <v>76</v>
      </c>
      <c r="M51" s="111"/>
    </row>
    <row r="52" spans="1:13" ht="19.5" customHeight="1">
      <c r="A52" s="65" t="s">
        <v>138</v>
      </c>
      <c r="B52" s="65" t="s">
        <v>139</v>
      </c>
      <c r="C52" s="59">
        <v>2008</v>
      </c>
      <c r="D52" s="18">
        <v>3</v>
      </c>
      <c r="E52" s="14">
        <f t="shared" si="6"/>
        <v>35</v>
      </c>
      <c r="F52" s="19">
        <v>21</v>
      </c>
      <c r="G52" s="15">
        <f t="shared" si="7"/>
        <v>16</v>
      </c>
      <c r="H52" s="20">
        <v>63</v>
      </c>
      <c r="I52" s="16">
        <f t="shared" si="8"/>
        <v>34</v>
      </c>
      <c r="J52" s="52">
        <v>0.0008912037037037036</v>
      </c>
      <c r="K52" s="17">
        <f t="shared" si="9"/>
        <v>34</v>
      </c>
      <c r="L52" s="96">
        <f t="shared" si="10"/>
        <v>119</v>
      </c>
      <c r="M52" s="111"/>
    </row>
    <row r="53" spans="1:13" ht="19.5" customHeight="1">
      <c r="A53" s="60" t="s">
        <v>101</v>
      </c>
      <c r="B53" s="60" t="s">
        <v>126</v>
      </c>
      <c r="C53" s="61">
        <v>2007</v>
      </c>
      <c r="D53" s="18">
        <v>15</v>
      </c>
      <c r="E53" s="14">
        <f t="shared" si="6"/>
        <v>2</v>
      </c>
      <c r="F53" s="19">
        <v>23</v>
      </c>
      <c r="G53" s="15">
        <f t="shared" si="7"/>
        <v>6</v>
      </c>
      <c r="H53" s="20">
        <v>77</v>
      </c>
      <c r="I53" s="16">
        <f t="shared" si="8"/>
        <v>8</v>
      </c>
      <c r="J53" s="52">
        <v>0.0006712962962962962</v>
      </c>
      <c r="K53" s="17">
        <f t="shared" si="9"/>
        <v>4</v>
      </c>
      <c r="L53" s="96">
        <f t="shared" si="10"/>
        <v>20</v>
      </c>
      <c r="M53" s="111"/>
    </row>
    <row r="54" spans="1:13" ht="19.5" customHeight="1">
      <c r="A54" s="60" t="s">
        <v>140</v>
      </c>
      <c r="B54" s="60" t="s">
        <v>141</v>
      </c>
      <c r="C54" s="61">
        <v>2007</v>
      </c>
      <c r="D54" s="18">
        <v>12</v>
      </c>
      <c r="E54" s="14">
        <f t="shared" si="6"/>
        <v>8</v>
      </c>
      <c r="F54" s="19">
        <v>18</v>
      </c>
      <c r="G54" s="15">
        <f t="shared" si="7"/>
        <v>27</v>
      </c>
      <c r="H54" s="20">
        <v>79</v>
      </c>
      <c r="I54" s="16">
        <f t="shared" si="8"/>
        <v>4</v>
      </c>
      <c r="J54" s="52">
        <v>0.0006712962962962962</v>
      </c>
      <c r="K54" s="17">
        <f t="shared" si="9"/>
        <v>4</v>
      </c>
      <c r="L54" s="96">
        <f t="shared" si="10"/>
        <v>43</v>
      </c>
      <c r="M54" s="111"/>
    </row>
    <row r="55" spans="1:13" ht="19.5" customHeight="1">
      <c r="A55" s="60" t="s">
        <v>142</v>
      </c>
      <c r="B55" s="60" t="s">
        <v>143</v>
      </c>
      <c r="C55" s="61">
        <v>2007</v>
      </c>
      <c r="D55" s="13">
        <v>9</v>
      </c>
      <c r="E55" s="14">
        <f t="shared" si="6"/>
        <v>11</v>
      </c>
      <c r="F55" s="21">
        <v>22</v>
      </c>
      <c r="G55" s="15">
        <f t="shared" si="7"/>
        <v>10</v>
      </c>
      <c r="H55" s="16">
        <v>73</v>
      </c>
      <c r="I55" s="16">
        <f t="shared" si="8"/>
        <v>13</v>
      </c>
      <c r="J55" s="53">
        <v>0.0008680555555555555</v>
      </c>
      <c r="K55" s="17">
        <f t="shared" si="9"/>
        <v>31</v>
      </c>
      <c r="L55" s="96">
        <f t="shared" si="10"/>
        <v>65</v>
      </c>
      <c r="M55" s="112"/>
    </row>
  </sheetData>
  <sheetProtection selectLockedCells="1" selectUnlockedCells="1"/>
  <mergeCells count="8">
    <mergeCell ref="A1:M1"/>
    <mergeCell ref="M31:M43"/>
    <mergeCell ref="M44:M55"/>
    <mergeCell ref="F4:G4"/>
    <mergeCell ref="H4:I4"/>
    <mergeCell ref="J4:K4"/>
    <mergeCell ref="M6:M17"/>
    <mergeCell ref="M18:M3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2" r:id="rId1"/>
  <rowBreaks count="1" manualBreakCount="1">
    <brk id="1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</dc:creator>
  <cp:keywords/>
  <dc:description/>
  <cp:lastModifiedBy>Norbert Seidenberg</cp:lastModifiedBy>
  <cp:lastPrinted>2016-02-21T13:31:21Z</cp:lastPrinted>
  <dcterms:created xsi:type="dcterms:W3CDTF">2013-06-15T11:12:27Z</dcterms:created>
  <dcterms:modified xsi:type="dcterms:W3CDTF">2016-02-21T15:04:53Z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